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<sst xmlns="http://schemas.openxmlformats.org/spreadsheetml/2006/main" count="127" uniqueCount="117">
  <si>
    <t>Båttyp</t>
  </si>
  <si>
    <t>LYS</t>
  </si>
  <si>
    <t>IMS GPH</t>
  </si>
  <si>
    <t>ORC GPH</t>
  </si>
  <si>
    <t>IRC</t>
  </si>
  <si>
    <t>Albin Express</t>
  </si>
  <si>
    <t>Albin Nova</t>
  </si>
  <si>
    <t>Arcona 370</t>
  </si>
  <si>
    <t>Arcona 400</t>
  </si>
  <si>
    <t>Baltic 39</t>
  </si>
  <si>
    <t>Aphrodite 101</t>
  </si>
  <si>
    <t>Bavaria 35M</t>
  </si>
  <si>
    <t>Bavaria 38M</t>
  </si>
  <si>
    <t>Bavaria 42M</t>
  </si>
  <si>
    <t>Baltic 37</t>
  </si>
  <si>
    <t>Benetau 25</t>
  </si>
  <si>
    <t>Dehler 34 (modern)</t>
  </si>
  <si>
    <t>Dehler 36 (modern JV)</t>
  </si>
  <si>
    <t>Dehler 39</t>
  </si>
  <si>
    <t>Dehler 39SQ</t>
  </si>
  <si>
    <t>Dufour 34</t>
  </si>
  <si>
    <t>Dufour 40</t>
  </si>
  <si>
    <t>Elan 31</t>
  </si>
  <si>
    <t>Elan 37</t>
  </si>
  <si>
    <t>Elan 333</t>
  </si>
  <si>
    <t>Elan 40</t>
  </si>
  <si>
    <t>Farr 40 OD</t>
  </si>
  <si>
    <t>Finngulf 37</t>
  </si>
  <si>
    <t>First 27.7</t>
  </si>
  <si>
    <t>First 31.7 (HR)</t>
  </si>
  <si>
    <t>First 33.7</t>
  </si>
  <si>
    <t>First 32</t>
  </si>
  <si>
    <t>First 35</t>
  </si>
  <si>
    <t>First 36.7</t>
  </si>
  <si>
    <t>First 40.7</t>
  </si>
  <si>
    <t>First 44.7</t>
  </si>
  <si>
    <t>First 47.7</t>
  </si>
  <si>
    <t>First Class 8</t>
  </si>
  <si>
    <t>GK24</t>
  </si>
  <si>
    <t>GK29</t>
  </si>
  <si>
    <t>Grand Soleil 37</t>
  </si>
  <si>
    <t>Grand Soleil 40</t>
  </si>
  <si>
    <t>Grand Soleil 45</t>
  </si>
  <si>
    <t>Grand Soleil 34</t>
  </si>
  <si>
    <t>IMX 38</t>
  </si>
  <si>
    <t>IMX 40</t>
  </si>
  <si>
    <t>IMX 45</t>
  </si>
  <si>
    <t>J/105</t>
  </si>
  <si>
    <t>J/120</t>
  </si>
  <si>
    <t>J/133</t>
  </si>
  <si>
    <t>J/24</t>
  </si>
  <si>
    <t>J/29</t>
  </si>
  <si>
    <t>J/35</t>
  </si>
  <si>
    <t>J/44</t>
  </si>
  <si>
    <t>J/80</t>
  </si>
  <si>
    <t>J/92</t>
  </si>
  <si>
    <t>Jeanneau DS54</t>
  </si>
  <si>
    <t>Ker 11.3</t>
  </si>
  <si>
    <t>Max Fun 35</t>
  </si>
  <si>
    <t>Melges 24</t>
  </si>
  <si>
    <t>Mumm 30 OD</t>
  </si>
  <si>
    <t>Mumm 36</t>
  </si>
  <si>
    <t>OOD34</t>
  </si>
  <si>
    <t>Sigma 362</t>
  </si>
  <si>
    <t>Sigma 33OD</t>
  </si>
  <si>
    <t>Sigma 38OD</t>
  </si>
  <si>
    <t>Sinergia 40</t>
  </si>
  <si>
    <t>Prim 38</t>
  </si>
  <si>
    <t>Sunfast 35</t>
  </si>
  <si>
    <t>Sunfast 37</t>
  </si>
  <si>
    <t>JOD35</t>
  </si>
  <si>
    <t>Sunfast36</t>
  </si>
  <si>
    <t>Sunfast 40</t>
  </si>
  <si>
    <t>Sydneý 40</t>
  </si>
  <si>
    <t>X-102</t>
  </si>
  <si>
    <t>X-119</t>
  </si>
  <si>
    <t>X-302</t>
  </si>
  <si>
    <t>X-332</t>
  </si>
  <si>
    <t>X-332S</t>
  </si>
  <si>
    <t>X-362</t>
  </si>
  <si>
    <t>X-362S</t>
  </si>
  <si>
    <t>X-37</t>
  </si>
  <si>
    <t>X-382M/H</t>
  </si>
  <si>
    <t>X-40</t>
  </si>
  <si>
    <t>X-412</t>
  </si>
  <si>
    <t>X-43</t>
  </si>
  <si>
    <t>X-442</t>
  </si>
  <si>
    <t>X-46</t>
  </si>
  <si>
    <t>X-482</t>
  </si>
  <si>
    <t>X-79</t>
  </si>
  <si>
    <t>X-35OD</t>
  </si>
  <si>
    <t>X-99OD</t>
  </si>
  <si>
    <t>X-95</t>
  </si>
  <si>
    <t>660/IMSGPH</t>
  </si>
  <si>
    <t>660/ORCGPH</t>
  </si>
  <si>
    <t>Albin Delta</t>
  </si>
  <si>
    <t>PHRF NE</t>
  </si>
  <si>
    <t>800/(PHRF+560)</t>
  </si>
  <si>
    <t>LYS/IRC</t>
  </si>
  <si>
    <t>LYS/IMS</t>
  </si>
  <si>
    <t>LYS/ORC</t>
  </si>
  <si>
    <t>LYS/PHRF</t>
  </si>
  <si>
    <t>IRC/IMS</t>
  </si>
  <si>
    <t>IRC/ORC</t>
  </si>
  <si>
    <t>IRC/PHRF</t>
  </si>
  <si>
    <t>IMS/ORC</t>
  </si>
  <si>
    <t>IMS/PHRF</t>
  </si>
  <si>
    <t>ORC/PHRF</t>
  </si>
  <si>
    <t>Standardavikelse (%)</t>
  </si>
  <si>
    <t>Medel</t>
  </si>
  <si>
    <t>Min</t>
  </si>
  <si>
    <t>Max</t>
  </si>
  <si>
    <t>Min/medel</t>
  </si>
  <si>
    <t>Median</t>
  </si>
  <si>
    <t>max/medel</t>
  </si>
  <si>
    <t>Kompletteringar och korrigeringar tas tacksamt emot</t>
  </si>
  <si>
    <t>per_lindell@bredband.net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</si>
</sst>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LYS vs IRC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Sheet1!$B$4:$B$91</c:f>
              <c:numCache>
                <c:ptCount val="88"/>
                <c:pt idx="0">
                  <c:v>1.11</c:v>
                </c:pt>
                <c:pt idx="1">
                  <c:v>1.15</c:v>
                </c:pt>
                <c:pt idx="2">
                  <c:v>1.17</c:v>
                </c:pt>
                <c:pt idx="4">
                  <c:v>1.32</c:v>
                </c:pt>
                <c:pt idx="7">
                  <c:v>1.29</c:v>
                </c:pt>
                <c:pt idx="8">
                  <c:v>1.31</c:v>
                </c:pt>
                <c:pt idx="10">
                  <c:v>1.21</c:v>
                </c:pt>
                <c:pt idx="11">
                  <c:v>1.25</c:v>
                </c:pt>
                <c:pt idx="12">
                  <c:v>1.29</c:v>
                </c:pt>
                <c:pt idx="13">
                  <c:v>1.31</c:v>
                </c:pt>
                <c:pt idx="17">
                  <c:v>1.19</c:v>
                </c:pt>
                <c:pt idx="19">
                  <c:v>1.27</c:v>
                </c:pt>
                <c:pt idx="21">
                  <c:v>1.47</c:v>
                </c:pt>
                <c:pt idx="23">
                  <c:v>1.19</c:v>
                </c:pt>
                <c:pt idx="24">
                  <c:v>1.19</c:v>
                </c:pt>
                <c:pt idx="25">
                  <c:v>1.14</c:v>
                </c:pt>
                <c:pt idx="26">
                  <c:v>1.2</c:v>
                </c:pt>
                <c:pt idx="27">
                  <c:v>1.18</c:v>
                </c:pt>
                <c:pt idx="28">
                  <c:v>1.29</c:v>
                </c:pt>
                <c:pt idx="29">
                  <c:v>1.34</c:v>
                </c:pt>
                <c:pt idx="30">
                  <c:v>1.44</c:v>
                </c:pt>
                <c:pt idx="31">
                  <c:v>1.38</c:v>
                </c:pt>
                <c:pt idx="32">
                  <c:v>1.16</c:v>
                </c:pt>
                <c:pt idx="33">
                  <c:v>1.03</c:v>
                </c:pt>
                <c:pt idx="34">
                  <c:v>1.09</c:v>
                </c:pt>
                <c:pt idx="35">
                  <c:v>1.23</c:v>
                </c:pt>
                <c:pt idx="36">
                  <c:v>1.33</c:v>
                </c:pt>
                <c:pt idx="39">
                  <c:v>1.32</c:v>
                </c:pt>
                <c:pt idx="40">
                  <c:v>1.38</c:v>
                </c:pt>
                <c:pt idx="42">
                  <c:v>1.29</c:v>
                </c:pt>
                <c:pt idx="43">
                  <c:v>1.38</c:v>
                </c:pt>
                <c:pt idx="44">
                  <c:v>1.42</c:v>
                </c:pt>
                <c:pt idx="45">
                  <c:v>1.11</c:v>
                </c:pt>
                <c:pt idx="49">
                  <c:v>1.22</c:v>
                </c:pt>
                <c:pt idx="50">
                  <c:v>1.26</c:v>
                </c:pt>
                <c:pt idx="53">
                  <c:v>1.47</c:v>
                </c:pt>
                <c:pt idx="55">
                  <c:v>1.27</c:v>
                </c:pt>
                <c:pt idx="57">
                  <c:v>1.36</c:v>
                </c:pt>
                <c:pt idx="59">
                  <c:v>1.35</c:v>
                </c:pt>
                <c:pt idx="60">
                  <c:v>1.14</c:v>
                </c:pt>
                <c:pt idx="63">
                  <c:v>1.38</c:v>
                </c:pt>
                <c:pt idx="64">
                  <c:v>1.24</c:v>
                </c:pt>
                <c:pt idx="69">
                  <c:v>1.19</c:v>
                </c:pt>
                <c:pt idx="70">
                  <c:v>1.32</c:v>
                </c:pt>
                <c:pt idx="71">
                  <c:v>1.17</c:v>
                </c:pt>
                <c:pt idx="72">
                  <c:v>1.24</c:v>
                </c:pt>
                <c:pt idx="74">
                  <c:v>1.34</c:v>
                </c:pt>
                <c:pt idx="76">
                  <c:v>1.29</c:v>
                </c:pt>
                <c:pt idx="78">
                  <c:v>1.28</c:v>
                </c:pt>
                <c:pt idx="80">
                  <c:v>1.32</c:v>
                </c:pt>
                <c:pt idx="82">
                  <c:v>1.36</c:v>
                </c:pt>
                <c:pt idx="84">
                  <c:v>1.4</c:v>
                </c:pt>
                <c:pt idx="85">
                  <c:v>1.14</c:v>
                </c:pt>
                <c:pt idx="86">
                  <c:v>1.14</c:v>
                </c:pt>
                <c:pt idx="87">
                  <c:v>1.25</c:v>
                </c:pt>
              </c:numCache>
            </c:numRef>
          </c:xVal>
          <c:yVal>
            <c:numRef>
              <c:f>Sheet1!$G$4:$G$91</c:f>
              <c:numCache>
                <c:ptCount val="88"/>
                <c:pt idx="0">
                  <c:v>0.861</c:v>
                </c:pt>
                <c:pt idx="2">
                  <c:v>0.918</c:v>
                </c:pt>
                <c:pt idx="3">
                  <c:v>1.039</c:v>
                </c:pt>
                <c:pt idx="5">
                  <c:v>0.959</c:v>
                </c:pt>
                <c:pt idx="6">
                  <c:v>0.989</c:v>
                </c:pt>
                <c:pt idx="7">
                  <c:v>1.034</c:v>
                </c:pt>
                <c:pt idx="8">
                  <c:v>1.045</c:v>
                </c:pt>
                <c:pt idx="9">
                  <c:v>1.09</c:v>
                </c:pt>
                <c:pt idx="10">
                  <c:v>0.96</c:v>
                </c:pt>
                <c:pt idx="11">
                  <c:v>1.017</c:v>
                </c:pt>
                <c:pt idx="12">
                  <c:v>1.033</c:v>
                </c:pt>
                <c:pt idx="13">
                  <c:v>1.04</c:v>
                </c:pt>
                <c:pt idx="14">
                  <c:v>1.08</c:v>
                </c:pt>
                <c:pt idx="15">
                  <c:v>0.98</c:v>
                </c:pt>
                <c:pt idx="16">
                  <c:v>1.037</c:v>
                </c:pt>
                <c:pt idx="17">
                  <c:v>0.963</c:v>
                </c:pt>
                <c:pt idx="18">
                  <c:v>0.985</c:v>
                </c:pt>
                <c:pt idx="19">
                  <c:v>1.035</c:v>
                </c:pt>
                <c:pt idx="20">
                  <c:v>1.04</c:v>
                </c:pt>
                <c:pt idx="21">
                  <c:v>1.177</c:v>
                </c:pt>
                <c:pt idx="22">
                  <c:v>1.036</c:v>
                </c:pt>
                <c:pt idx="23">
                  <c:v>0.98</c:v>
                </c:pt>
                <c:pt idx="24">
                  <c:v>0.962</c:v>
                </c:pt>
                <c:pt idx="25">
                  <c:v>0.906</c:v>
                </c:pt>
                <c:pt idx="26">
                  <c:v>0.958</c:v>
                </c:pt>
                <c:pt idx="27">
                  <c:v>0.949</c:v>
                </c:pt>
                <c:pt idx="28">
                  <c:v>1.03</c:v>
                </c:pt>
                <c:pt idx="29">
                  <c:v>1.075</c:v>
                </c:pt>
                <c:pt idx="30">
                  <c:v>1.114</c:v>
                </c:pt>
                <c:pt idx="31">
                  <c:v>1.13</c:v>
                </c:pt>
                <c:pt idx="32">
                  <c:v>0.923</c:v>
                </c:pt>
                <c:pt idx="33">
                  <c:v>0.84</c:v>
                </c:pt>
                <c:pt idx="34">
                  <c:v>0.868</c:v>
                </c:pt>
                <c:pt idx="36">
                  <c:v>1.029</c:v>
                </c:pt>
                <c:pt idx="37">
                  <c:v>1.037</c:v>
                </c:pt>
                <c:pt idx="38">
                  <c:v>1.08</c:v>
                </c:pt>
                <c:pt idx="39">
                  <c:v>1.055</c:v>
                </c:pt>
                <c:pt idx="40">
                  <c:v>1.095</c:v>
                </c:pt>
                <c:pt idx="41">
                  <c:v>1.165</c:v>
                </c:pt>
                <c:pt idx="42">
                  <c:v>1.02</c:v>
                </c:pt>
                <c:pt idx="43">
                  <c:v>1.1</c:v>
                </c:pt>
                <c:pt idx="44">
                  <c:v>1.14</c:v>
                </c:pt>
                <c:pt idx="45">
                  <c:v>0.903</c:v>
                </c:pt>
                <c:pt idx="46">
                  <c:v>0.96</c:v>
                </c:pt>
                <c:pt idx="47">
                  <c:v>1.025</c:v>
                </c:pt>
                <c:pt idx="48">
                  <c:v>1.105</c:v>
                </c:pt>
                <c:pt idx="49">
                  <c:v>0.972</c:v>
                </c:pt>
                <c:pt idx="50">
                  <c:v>0.99</c:v>
                </c:pt>
                <c:pt idx="51">
                  <c:v>1.095</c:v>
                </c:pt>
                <c:pt idx="52">
                  <c:v>1.04</c:v>
                </c:pt>
                <c:pt idx="53">
                  <c:v>1.156</c:v>
                </c:pt>
                <c:pt idx="54">
                  <c:v>1.1</c:v>
                </c:pt>
                <c:pt idx="55">
                  <c:v>1.018</c:v>
                </c:pt>
                <c:pt idx="56">
                  <c:v>1.091</c:v>
                </c:pt>
                <c:pt idx="57">
                  <c:v>1.094</c:v>
                </c:pt>
                <c:pt idx="58">
                  <c:v>0.95</c:v>
                </c:pt>
                <c:pt idx="59">
                  <c:v>1.083</c:v>
                </c:pt>
                <c:pt idx="60">
                  <c:v>0.925</c:v>
                </c:pt>
                <c:pt idx="61">
                  <c:v>0.96</c:v>
                </c:pt>
                <c:pt idx="62">
                  <c:v>0.989</c:v>
                </c:pt>
                <c:pt idx="63">
                  <c:v>1.094</c:v>
                </c:pt>
                <c:pt idx="64">
                  <c:v>0.995</c:v>
                </c:pt>
                <c:pt idx="65">
                  <c:v>0.997</c:v>
                </c:pt>
                <c:pt idx="66">
                  <c:v>1</c:v>
                </c:pt>
                <c:pt idx="68">
                  <c:v>1.163</c:v>
                </c:pt>
                <c:pt idx="69">
                  <c:v>0.96</c:v>
                </c:pt>
                <c:pt idx="70">
                  <c:v>1.07</c:v>
                </c:pt>
                <c:pt idx="71">
                  <c:v>0.943</c:v>
                </c:pt>
                <c:pt idx="72">
                  <c:v>0.992</c:v>
                </c:pt>
                <c:pt idx="73">
                  <c:v>1.006</c:v>
                </c:pt>
                <c:pt idx="74">
                  <c:v>1.055</c:v>
                </c:pt>
                <c:pt idx="75">
                  <c:v>1.03</c:v>
                </c:pt>
                <c:pt idx="76">
                  <c:v>1.029</c:v>
                </c:pt>
                <c:pt idx="77">
                  <c:v>1.05</c:v>
                </c:pt>
                <c:pt idx="78">
                  <c:v>1.039</c:v>
                </c:pt>
                <c:pt idx="79">
                  <c:v>1.066</c:v>
                </c:pt>
                <c:pt idx="80">
                  <c:v>1.06</c:v>
                </c:pt>
                <c:pt idx="81">
                  <c:v>1.1</c:v>
                </c:pt>
                <c:pt idx="82">
                  <c:v>1.1</c:v>
                </c:pt>
                <c:pt idx="83">
                  <c:v>1.157</c:v>
                </c:pt>
                <c:pt idx="84">
                  <c:v>1.14</c:v>
                </c:pt>
                <c:pt idx="86">
                  <c:v>0.918</c:v>
                </c:pt>
                <c:pt idx="87">
                  <c:v>0.99</c:v>
                </c:pt>
              </c:numCache>
            </c:numRef>
          </c:yVal>
          <c:smooth val="0"/>
        </c:ser>
        <c:axId val="32143023"/>
        <c:axId val="20851752"/>
      </c:scatterChart>
      <c:valAx>
        <c:axId val="32143023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51752"/>
        <c:crosses val="autoZero"/>
        <c:crossBetween val="midCat"/>
        <c:dispUnits/>
      </c:valAx>
      <c:valAx>
        <c:axId val="20851752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IRC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430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IMS vs IRC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Sheet1!$D$4:$D$91</c:f>
              <c:numCache>
                <c:ptCount val="88"/>
                <c:pt idx="0">
                  <c:v>0.8933405522468869</c:v>
                </c:pt>
                <c:pt idx="5">
                  <c:v>0.9786476868327403</c:v>
                </c:pt>
                <c:pt idx="6">
                  <c:v>1.0044133313042154</c:v>
                </c:pt>
                <c:pt idx="8">
                  <c:v>1.0684798445847499</c:v>
                </c:pt>
                <c:pt idx="9">
                  <c:v>1.1001833638939824</c:v>
                </c:pt>
                <c:pt idx="10">
                  <c:v>0.9790832220738762</c:v>
                </c:pt>
                <c:pt idx="11">
                  <c:v>1.0273972602739727</c:v>
                </c:pt>
                <c:pt idx="12">
                  <c:v>1.045958795562599</c:v>
                </c:pt>
                <c:pt idx="13">
                  <c:v>1.0576923076923077</c:v>
                </c:pt>
                <c:pt idx="14">
                  <c:v>1.0855263157894737</c:v>
                </c:pt>
                <c:pt idx="15">
                  <c:v>1.004566210045662</c:v>
                </c:pt>
                <c:pt idx="17">
                  <c:v>0.9579100145137881</c:v>
                </c:pt>
                <c:pt idx="19">
                  <c:v>1.0807270345505158</c:v>
                </c:pt>
                <c:pt idx="21">
                  <c:v>1.2002182214948174</c:v>
                </c:pt>
                <c:pt idx="22">
                  <c:v>1.064516129032258</c:v>
                </c:pt>
                <c:pt idx="24">
                  <c:v>0.9734513274336283</c:v>
                </c:pt>
                <c:pt idx="26">
                  <c:v>0.9602793539938892</c:v>
                </c:pt>
                <c:pt idx="28">
                  <c:v>1.042654028436019</c:v>
                </c:pt>
                <c:pt idx="29">
                  <c:v>1.0891089108910892</c:v>
                </c:pt>
                <c:pt idx="30">
                  <c:v>1.164021164021164</c:v>
                </c:pt>
                <c:pt idx="36">
                  <c:v>1.059390048154093</c:v>
                </c:pt>
                <c:pt idx="37">
                  <c:v>1.0945273631840795</c:v>
                </c:pt>
                <c:pt idx="38">
                  <c:v>1.0945273631840795</c:v>
                </c:pt>
                <c:pt idx="39">
                  <c:v>1.0679611650485437</c:v>
                </c:pt>
                <c:pt idx="40">
                  <c:v>1.1111111111111112</c:v>
                </c:pt>
                <c:pt idx="41">
                  <c:v>1.1978221415607986</c:v>
                </c:pt>
                <c:pt idx="42">
                  <c:v>1.0563380281690142</c:v>
                </c:pt>
                <c:pt idx="43">
                  <c:v>1.1197828299966068</c:v>
                </c:pt>
                <c:pt idx="45">
                  <c:v>0.8898476472967507</c:v>
                </c:pt>
                <c:pt idx="46">
                  <c:v>0.9840465185626956</c:v>
                </c:pt>
                <c:pt idx="47">
                  <c:v>1.0415022881489664</c:v>
                </c:pt>
                <c:pt idx="48">
                  <c:v>1.1262798634812288</c:v>
                </c:pt>
                <c:pt idx="49">
                  <c:v>0.9711595055915244</c:v>
                </c:pt>
                <c:pt idx="50">
                  <c:v>1.0105649977032614</c:v>
                </c:pt>
                <c:pt idx="52">
                  <c:v>1.027237354085603</c:v>
                </c:pt>
                <c:pt idx="54">
                  <c:v>1.1230219499744767</c:v>
                </c:pt>
                <c:pt idx="56">
                  <c:v>1.0978043912175648</c:v>
                </c:pt>
                <c:pt idx="57">
                  <c:v>1.1129848229342327</c:v>
                </c:pt>
                <c:pt idx="58">
                  <c:v>0.9510086455331412</c:v>
                </c:pt>
                <c:pt idx="60">
                  <c:v>0.9381663113006397</c:v>
                </c:pt>
                <c:pt idx="61">
                  <c:v>0.9691629955947136</c:v>
                </c:pt>
                <c:pt idx="62">
                  <c:v>1.0185185185185186</c:v>
                </c:pt>
                <c:pt idx="63">
                  <c:v>1.11864406779661</c:v>
                </c:pt>
                <c:pt idx="65">
                  <c:v>1.0104102878138395</c:v>
                </c:pt>
                <c:pt idx="70">
                  <c:v>1.1081262592343855</c:v>
                </c:pt>
                <c:pt idx="72">
                  <c:v>0.9969788519637462</c:v>
                </c:pt>
                <c:pt idx="73">
                  <c:v>1.026438569206843</c:v>
                </c:pt>
                <c:pt idx="74">
                  <c:v>1.0891089108910892</c:v>
                </c:pt>
                <c:pt idx="75">
                  <c:v>1</c:v>
                </c:pt>
                <c:pt idx="76">
                  <c:v>1.03125</c:v>
                </c:pt>
                <c:pt idx="78">
                  <c:v>1.0346449286722057</c:v>
                </c:pt>
                <c:pt idx="79">
                  <c:v>1.1081262592343855</c:v>
                </c:pt>
                <c:pt idx="80">
                  <c:v>1.0714285714285714</c:v>
                </c:pt>
                <c:pt idx="81">
                  <c:v>1.114864864864865</c:v>
                </c:pt>
                <c:pt idx="85">
                  <c:v>0.9285312324141812</c:v>
                </c:pt>
                <c:pt idx="87">
                  <c:v>1.0253223551343793</c:v>
                </c:pt>
              </c:numCache>
            </c:numRef>
          </c:xVal>
          <c:yVal>
            <c:numRef>
              <c:f>Sheet1!$G$4:$G$91</c:f>
              <c:numCache>
                <c:ptCount val="88"/>
                <c:pt idx="0">
                  <c:v>0.861</c:v>
                </c:pt>
                <c:pt idx="2">
                  <c:v>0.918</c:v>
                </c:pt>
                <c:pt idx="3">
                  <c:v>1.039</c:v>
                </c:pt>
                <c:pt idx="5">
                  <c:v>0.959</c:v>
                </c:pt>
                <c:pt idx="6">
                  <c:v>0.989</c:v>
                </c:pt>
                <c:pt idx="7">
                  <c:v>1.034</c:v>
                </c:pt>
                <c:pt idx="8">
                  <c:v>1.045</c:v>
                </c:pt>
                <c:pt idx="9">
                  <c:v>1.09</c:v>
                </c:pt>
                <c:pt idx="10">
                  <c:v>0.96</c:v>
                </c:pt>
                <c:pt idx="11">
                  <c:v>1.017</c:v>
                </c:pt>
                <c:pt idx="12">
                  <c:v>1.033</c:v>
                </c:pt>
                <c:pt idx="13">
                  <c:v>1.04</c:v>
                </c:pt>
                <c:pt idx="14">
                  <c:v>1.08</c:v>
                </c:pt>
                <c:pt idx="15">
                  <c:v>0.98</c:v>
                </c:pt>
                <c:pt idx="16">
                  <c:v>1.037</c:v>
                </c:pt>
                <c:pt idx="17">
                  <c:v>0.963</c:v>
                </c:pt>
                <c:pt idx="18">
                  <c:v>0.985</c:v>
                </c:pt>
                <c:pt idx="19">
                  <c:v>1.035</c:v>
                </c:pt>
                <c:pt idx="20">
                  <c:v>1.04</c:v>
                </c:pt>
                <c:pt idx="21">
                  <c:v>1.177</c:v>
                </c:pt>
                <c:pt idx="22">
                  <c:v>1.036</c:v>
                </c:pt>
                <c:pt idx="23">
                  <c:v>0.98</c:v>
                </c:pt>
                <c:pt idx="24">
                  <c:v>0.962</c:v>
                </c:pt>
                <c:pt idx="25">
                  <c:v>0.906</c:v>
                </c:pt>
                <c:pt idx="26">
                  <c:v>0.958</c:v>
                </c:pt>
                <c:pt idx="27">
                  <c:v>0.949</c:v>
                </c:pt>
                <c:pt idx="28">
                  <c:v>1.03</c:v>
                </c:pt>
                <c:pt idx="29">
                  <c:v>1.075</c:v>
                </c:pt>
                <c:pt idx="30">
                  <c:v>1.114</c:v>
                </c:pt>
                <c:pt idx="31">
                  <c:v>1.13</c:v>
                </c:pt>
                <c:pt idx="32">
                  <c:v>0.923</c:v>
                </c:pt>
                <c:pt idx="33">
                  <c:v>0.84</c:v>
                </c:pt>
                <c:pt idx="34">
                  <c:v>0.868</c:v>
                </c:pt>
                <c:pt idx="36">
                  <c:v>1.029</c:v>
                </c:pt>
                <c:pt idx="37">
                  <c:v>1.037</c:v>
                </c:pt>
                <c:pt idx="38">
                  <c:v>1.08</c:v>
                </c:pt>
                <c:pt idx="39">
                  <c:v>1.055</c:v>
                </c:pt>
                <c:pt idx="40">
                  <c:v>1.095</c:v>
                </c:pt>
                <c:pt idx="41">
                  <c:v>1.165</c:v>
                </c:pt>
                <c:pt idx="42">
                  <c:v>1.02</c:v>
                </c:pt>
                <c:pt idx="43">
                  <c:v>1.1</c:v>
                </c:pt>
                <c:pt idx="44">
                  <c:v>1.14</c:v>
                </c:pt>
                <c:pt idx="45">
                  <c:v>0.903</c:v>
                </c:pt>
                <c:pt idx="46">
                  <c:v>0.96</c:v>
                </c:pt>
                <c:pt idx="47">
                  <c:v>1.025</c:v>
                </c:pt>
                <c:pt idx="48">
                  <c:v>1.105</c:v>
                </c:pt>
                <c:pt idx="49">
                  <c:v>0.972</c:v>
                </c:pt>
                <c:pt idx="50">
                  <c:v>0.99</c:v>
                </c:pt>
                <c:pt idx="51">
                  <c:v>1.095</c:v>
                </c:pt>
                <c:pt idx="52">
                  <c:v>1.04</c:v>
                </c:pt>
                <c:pt idx="53">
                  <c:v>1.156</c:v>
                </c:pt>
                <c:pt idx="54">
                  <c:v>1.1</c:v>
                </c:pt>
                <c:pt idx="55">
                  <c:v>1.018</c:v>
                </c:pt>
                <c:pt idx="56">
                  <c:v>1.091</c:v>
                </c:pt>
                <c:pt idx="57">
                  <c:v>1.094</c:v>
                </c:pt>
                <c:pt idx="58">
                  <c:v>0.95</c:v>
                </c:pt>
                <c:pt idx="59">
                  <c:v>1.083</c:v>
                </c:pt>
                <c:pt idx="60">
                  <c:v>0.925</c:v>
                </c:pt>
                <c:pt idx="61">
                  <c:v>0.96</c:v>
                </c:pt>
                <c:pt idx="62">
                  <c:v>0.989</c:v>
                </c:pt>
                <c:pt idx="63">
                  <c:v>1.094</c:v>
                </c:pt>
                <c:pt idx="64">
                  <c:v>0.995</c:v>
                </c:pt>
                <c:pt idx="65">
                  <c:v>0.997</c:v>
                </c:pt>
                <c:pt idx="66">
                  <c:v>1</c:v>
                </c:pt>
                <c:pt idx="68">
                  <c:v>1.163</c:v>
                </c:pt>
                <c:pt idx="69">
                  <c:v>0.96</c:v>
                </c:pt>
                <c:pt idx="70">
                  <c:v>1.07</c:v>
                </c:pt>
                <c:pt idx="71">
                  <c:v>0.943</c:v>
                </c:pt>
                <c:pt idx="72">
                  <c:v>0.992</c:v>
                </c:pt>
                <c:pt idx="73">
                  <c:v>1.006</c:v>
                </c:pt>
                <c:pt idx="74">
                  <c:v>1.055</c:v>
                </c:pt>
                <c:pt idx="75">
                  <c:v>1.03</c:v>
                </c:pt>
                <c:pt idx="76">
                  <c:v>1.029</c:v>
                </c:pt>
                <c:pt idx="77">
                  <c:v>1.05</c:v>
                </c:pt>
                <c:pt idx="78">
                  <c:v>1.039</c:v>
                </c:pt>
                <c:pt idx="79">
                  <c:v>1.066</c:v>
                </c:pt>
                <c:pt idx="80">
                  <c:v>1.06</c:v>
                </c:pt>
                <c:pt idx="81">
                  <c:v>1.1</c:v>
                </c:pt>
                <c:pt idx="82">
                  <c:v>1.1</c:v>
                </c:pt>
                <c:pt idx="83">
                  <c:v>1.157</c:v>
                </c:pt>
                <c:pt idx="84">
                  <c:v>1.14</c:v>
                </c:pt>
                <c:pt idx="86">
                  <c:v>0.918</c:v>
                </c:pt>
                <c:pt idx="87">
                  <c:v>0.99</c:v>
                </c:pt>
              </c:numCache>
            </c:numRef>
          </c:yVal>
          <c:smooth val="0"/>
        </c:ser>
        <c:axId val="53448041"/>
        <c:axId val="11270322"/>
      </c:scatterChart>
      <c:valAx>
        <c:axId val="53448041"/>
        <c:scaling>
          <c:orientation val="minMax"/>
          <c:max val="1.3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660/IMS GPH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70322"/>
        <c:crosses val="autoZero"/>
        <c:crossBetween val="midCat"/>
        <c:dispUnits/>
      </c:valAx>
      <c:valAx>
        <c:axId val="11270322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IRC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480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ORC vs IRC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Sheet1!$F$4:$F$91</c:f>
              <c:numCache>
                <c:ptCount val="88"/>
                <c:pt idx="1">
                  <c:v>0.9489575844716032</c:v>
                </c:pt>
                <c:pt idx="4">
                  <c:v>1.0766721044045677</c:v>
                </c:pt>
                <c:pt idx="7">
                  <c:v>1.0914503059368281</c:v>
                </c:pt>
                <c:pt idx="8">
                  <c:v>1.0714285714285714</c:v>
                </c:pt>
                <c:pt idx="9">
                  <c:v>1.114864864864865</c:v>
                </c:pt>
                <c:pt idx="16">
                  <c:v>1.0705596107055961</c:v>
                </c:pt>
                <c:pt idx="17">
                  <c:v>0.9649122807017544</c:v>
                </c:pt>
                <c:pt idx="19">
                  <c:v>1.0393700787401574</c:v>
                </c:pt>
                <c:pt idx="24">
                  <c:v>0.9939759036144579</c:v>
                </c:pt>
                <c:pt idx="30">
                  <c:v>1.168141592920354</c:v>
                </c:pt>
                <c:pt idx="31">
                  <c:v>1.1619718309859155</c:v>
                </c:pt>
                <c:pt idx="42">
                  <c:v>1.0784313725490196</c:v>
                </c:pt>
                <c:pt idx="44">
                  <c:v>1.174586225306994</c:v>
                </c:pt>
                <c:pt idx="49">
                  <c:v>0.9748892171344166</c:v>
                </c:pt>
                <c:pt idx="50">
                  <c:v>1.0261194029850746</c:v>
                </c:pt>
                <c:pt idx="57">
                  <c:v>1.1129848229342327</c:v>
                </c:pt>
                <c:pt idx="66">
                  <c:v>1.0010617321401487</c:v>
                </c:pt>
                <c:pt idx="68">
                  <c:v>1.1836441893830703</c:v>
                </c:pt>
                <c:pt idx="69">
                  <c:v>0.995475113122172</c:v>
                </c:pt>
                <c:pt idx="83">
                  <c:v>1.1868368998381587</c:v>
                </c:pt>
                <c:pt idx="87">
                  <c:v>1.0344827586206897</c:v>
                </c:pt>
              </c:numCache>
            </c:numRef>
          </c:xVal>
          <c:yVal>
            <c:numRef>
              <c:f>Sheet1!$G$4:$G$91</c:f>
              <c:numCache>
                <c:ptCount val="88"/>
                <c:pt idx="0">
                  <c:v>0.861</c:v>
                </c:pt>
                <c:pt idx="2">
                  <c:v>0.918</c:v>
                </c:pt>
                <c:pt idx="3">
                  <c:v>1.039</c:v>
                </c:pt>
                <c:pt idx="5">
                  <c:v>0.959</c:v>
                </c:pt>
                <c:pt idx="6">
                  <c:v>0.989</c:v>
                </c:pt>
                <c:pt idx="7">
                  <c:v>1.034</c:v>
                </c:pt>
                <c:pt idx="8">
                  <c:v>1.045</c:v>
                </c:pt>
                <c:pt idx="9">
                  <c:v>1.09</c:v>
                </c:pt>
                <c:pt idx="10">
                  <c:v>0.96</c:v>
                </c:pt>
                <c:pt idx="11">
                  <c:v>1.017</c:v>
                </c:pt>
                <c:pt idx="12">
                  <c:v>1.033</c:v>
                </c:pt>
                <c:pt idx="13">
                  <c:v>1.04</c:v>
                </c:pt>
                <c:pt idx="14">
                  <c:v>1.08</c:v>
                </c:pt>
                <c:pt idx="15">
                  <c:v>0.98</c:v>
                </c:pt>
                <c:pt idx="16">
                  <c:v>1.037</c:v>
                </c:pt>
                <c:pt idx="17">
                  <c:v>0.963</c:v>
                </c:pt>
                <c:pt idx="18">
                  <c:v>0.985</c:v>
                </c:pt>
                <c:pt idx="19">
                  <c:v>1.035</c:v>
                </c:pt>
                <c:pt idx="20">
                  <c:v>1.04</c:v>
                </c:pt>
                <c:pt idx="21">
                  <c:v>1.177</c:v>
                </c:pt>
                <c:pt idx="22">
                  <c:v>1.036</c:v>
                </c:pt>
                <c:pt idx="23">
                  <c:v>0.98</c:v>
                </c:pt>
                <c:pt idx="24">
                  <c:v>0.962</c:v>
                </c:pt>
                <c:pt idx="25">
                  <c:v>0.906</c:v>
                </c:pt>
                <c:pt idx="26">
                  <c:v>0.958</c:v>
                </c:pt>
                <c:pt idx="27">
                  <c:v>0.949</c:v>
                </c:pt>
                <c:pt idx="28">
                  <c:v>1.03</c:v>
                </c:pt>
                <c:pt idx="29">
                  <c:v>1.075</c:v>
                </c:pt>
                <c:pt idx="30">
                  <c:v>1.114</c:v>
                </c:pt>
                <c:pt idx="31">
                  <c:v>1.13</c:v>
                </c:pt>
                <c:pt idx="32">
                  <c:v>0.923</c:v>
                </c:pt>
                <c:pt idx="33">
                  <c:v>0.84</c:v>
                </c:pt>
                <c:pt idx="34">
                  <c:v>0.868</c:v>
                </c:pt>
                <c:pt idx="36">
                  <c:v>1.029</c:v>
                </c:pt>
                <c:pt idx="37">
                  <c:v>1.037</c:v>
                </c:pt>
                <c:pt idx="38">
                  <c:v>1.08</c:v>
                </c:pt>
                <c:pt idx="39">
                  <c:v>1.055</c:v>
                </c:pt>
                <c:pt idx="40">
                  <c:v>1.095</c:v>
                </c:pt>
                <c:pt idx="41">
                  <c:v>1.165</c:v>
                </c:pt>
                <c:pt idx="42">
                  <c:v>1.02</c:v>
                </c:pt>
                <c:pt idx="43">
                  <c:v>1.1</c:v>
                </c:pt>
                <c:pt idx="44">
                  <c:v>1.14</c:v>
                </c:pt>
                <c:pt idx="45">
                  <c:v>0.903</c:v>
                </c:pt>
                <c:pt idx="46">
                  <c:v>0.96</c:v>
                </c:pt>
                <c:pt idx="47">
                  <c:v>1.025</c:v>
                </c:pt>
                <c:pt idx="48">
                  <c:v>1.105</c:v>
                </c:pt>
                <c:pt idx="49">
                  <c:v>0.972</c:v>
                </c:pt>
                <c:pt idx="50">
                  <c:v>0.99</c:v>
                </c:pt>
                <c:pt idx="51">
                  <c:v>1.095</c:v>
                </c:pt>
                <c:pt idx="52">
                  <c:v>1.04</c:v>
                </c:pt>
                <c:pt idx="53">
                  <c:v>1.156</c:v>
                </c:pt>
                <c:pt idx="54">
                  <c:v>1.1</c:v>
                </c:pt>
                <c:pt idx="55">
                  <c:v>1.018</c:v>
                </c:pt>
                <c:pt idx="56">
                  <c:v>1.091</c:v>
                </c:pt>
                <c:pt idx="57">
                  <c:v>1.094</c:v>
                </c:pt>
                <c:pt idx="58">
                  <c:v>0.95</c:v>
                </c:pt>
                <c:pt idx="59">
                  <c:v>1.083</c:v>
                </c:pt>
                <c:pt idx="60">
                  <c:v>0.925</c:v>
                </c:pt>
                <c:pt idx="61">
                  <c:v>0.96</c:v>
                </c:pt>
                <c:pt idx="62">
                  <c:v>0.989</c:v>
                </c:pt>
                <c:pt idx="63">
                  <c:v>1.094</c:v>
                </c:pt>
                <c:pt idx="64">
                  <c:v>0.995</c:v>
                </c:pt>
                <c:pt idx="65">
                  <c:v>0.997</c:v>
                </c:pt>
                <c:pt idx="66">
                  <c:v>1</c:v>
                </c:pt>
                <c:pt idx="68">
                  <c:v>1.163</c:v>
                </c:pt>
                <c:pt idx="69">
                  <c:v>0.96</c:v>
                </c:pt>
                <c:pt idx="70">
                  <c:v>1.07</c:v>
                </c:pt>
                <c:pt idx="71">
                  <c:v>0.943</c:v>
                </c:pt>
                <c:pt idx="72">
                  <c:v>0.992</c:v>
                </c:pt>
                <c:pt idx="73">
                  <c:v>1.006</c:v>
                </c:pt>
                <c:pt idx="74">
                  <c:v>1.055</c:v>
                </c:pt>
                <c:pt idx="75">
                  <c:v>1.03</c:v>
                </c:pt>
                <c:pt idx="76">
                  <c:v>1.029</c:v>
                </c:pt>
                <c:pt idx="77">
                  <c:v>1.05</c:v>
                </c:pt>
                <c:pt idx="78">
                  <c:v>1.039</c:v>
                </c:pt>
                <c:pt idx="79">
                  <c:v>1.066</c:v>
                </c:pt>
                <c:pt idx="80">
                  <c:v>1.06</c:v>
                </c:pt>
                <c:pt idx="81">
                  <c:v>1.1</c:v>
                </c:pt>
                <c:pt idx="82">
                  <c:v>1.1</c:v>
                </c:pt>
                <c:pt idx="83">
                  <c:v>1.157</c:v>
                </c:pt>
                <c:pt idx="84">
                  <c:v>1.14</c:v>
                </c:pt>
                <c:pt idx="86">
                  <c:v>0.918</c:v>
                </c:pt>
                <c:pt idx="87">
                  <c:v>0.99</c:v>
                </c:pt>
              </c:numCache>
            </c:numRef>
          </c:yVal>
          <c:smooth val="0"/>
        </c:ser>
        <c:axId val="34324035"/>
        <c:axId val="40480860"/>
      </c:scatterChart>
      <c:valAx>
        <c:axId val="34324035"/>
        <c:scaling>
          <c:orientation val="minMax"/>
          <c:max val="1.3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660/ORC GPH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80860"/>
        <c:crosses val="autoZero"/>
        <c:crossBetween val="midCat"/>
        <c:dispUnits/>
      </c:valAx>
      <c:valAx>
        <c:axId val="40480860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IRC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240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LYS vs IMS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Sheet1!$B$3:$B$91</c:f>
              <c:numCache>
                <c:ptCount val="89"/>
                <c:pt idx="0">
                  <c:v>1.11</c:v>
                </c:pt>
                <c:pt idx="1">
                  <c:v>1.11</c:v>
                </c:pt>
                <c:pt idx="2">
                  <c:v>1.15</c:v>
                </c:pt>
                <c:pt idx="3">
                  <c:v>1.17</c:v>
                </c:pt>
                <c:pt idx="5">
                  <c:v>1.32</c:v>
                </c:pt>
                <c:pt idx="8">
                  <c:v>1.29</c:v>
                </c:pt>
                <c:pt idx="9">
                  <c:v>1.31</c:v>
                </c:pt>
                <c:pt idx="11">
                  <c:v>1.21</c:v>
                </c:pt>
                <c:pt idx="12">
                  <c:v>1.25</c:v>
                </c:pt>
                <c:pt idx="13">
                  <c:v>1.29</c:v>
                </c:pt>
                <c:pt idx="14">
                  <c:v>1.31</c:v>
                </c:pt>
                <c:pt idx="18">
                  <c:v>1.19</c:v>
                </c:pt>
                <c:pt idx="20">
                  <c:v>1.27</c:v>
                </c:pt>
                <c:pt idx="22">
                  <c:v>1.47</c:v>
                </c:pt>
                <c:pt idx="24">
                  <c:v>1.19</c:v>
                </c:pt>
                <c:pt idx="25">
                  <c:v>1.19</c:v>
                </c:pt>
                <c:pt idx="26">
                  <c:v>1.14</c:v>
                </c:pt>
                <c:pt idx="27">
                  <c:v>1.2</c:v>
                </c:pt>
                <c:pt idx="28">
                  <c:v>1.18</c:v>
                </c:pt>
                <c:pt idx="29">
                  <c:v>1.29</c:v>
                </c:pt>
                <c:pt idx="30">
                  <c:v>1.34</c:v>
                </c:pt>
                <c:pt idx="31">
                  <c:v>1.44</c:v>
                </c:pt>
                <c:pt idx="32">
                  <c:v>1.38</c:v>
                </c:pt>
                <c:pt idx="33">
                  <c:v>1.16</c:v>
                </c:pt>
                <c:pt idx="34">
                  <c:v>1.03</c:v>
                </c:pt>
                <c:pt idx="35">
                  <c:v>1.09</c:v>
                </c:pt>
                <c:pt idx="36">
                  <c:v>1.23</c:v>
                </c:pt>
                <c:pt idx="37">
                  <c:v>1.33</c:v>
                </c:pt>
                <c:pt idx="40">
                  <c:v>1.32</c:v>
                </c:pt>
                <c:pt idx="41">
                  <c:v>1.38</c:v>
                </c:pt>
                <c:pt idx="43">
                  <c:v>1.29</c:v>
                </c:pt>
                <c:pt idx="44">
                  <c:v>1.38</c:v>
                </c:pt>
                <c:pt idx="45">
                  <c:v>1.42</c:v>
                </c:pt>
                <c:pt idx="46">
                  <c:v>1.11</c:v>
                </c:pt>
                <c:pt idx="50">
                  <c:v>1.22</c:v>
                </c:pt>
                <c:pt idx="51">
                  <c:v>1.26</c:v>
                </c:pt>
                <c:pt idx="54">
                  <c:v>1.47</c:v>
                </c:pt>
                <c:pt idx="56">
                  <c:v>1.27</c:v>
                </c:pt>
                <c:pt idx="58">
                  <c:v>1.36</c:v>
                </c:pt>
                <c:pt idx="60">
                  <c:v>1.35</c:v>
                </c:pt>
                <c:pt idx="61">
                  <c:v>1.14</c:v>
                </c:pt>
                <c:pt idx="64">
                  <c:v>1.38</c:v>
                </c:pt>
                <c:pt idx="65">
                  <c:v>1.24</c:v>
                </c:pt>
                <c:pt idx="70">
                  <c:v>1.19</c:v>
                </c:pt>
                <c:pt idx="71">
                  <c:v>1.32</c:v>
                </c:pt>
                <c:pt idx="72">
                  <c:v>1.17</c:v>
                </c:pt>
                <c:pt idx="73">
                  <c:v>1.24</c:v>
                </c:pt>
                <c:pt idx="75">
                  <c:v>1.34</c:v>
                </c:pt>
                <c:pt idx="77">
                  <c:v>1.29</c:v>
                </c:pt>
                <c:pt idx="79">
                  <c:v>1.28</c:v>
                </c:pt>
                <c:pt idx="81">
                  <c:v>1.32</c:v>
                </c:pt>
                <c:pt idx="83">
                  <c:v>1.36</c:v>
                </c:pt>
                <c:pt idx="85">
                  <c:v>1.4</c:v>
                </c:pt>
                <c:pt idx="86">
                  <c:v>1.14</c:v>
                </c:pt>
                <c:pt idx="87">
                  <c:v>1.14</c:v>
                </c:pt>
                <c:pt idx="88">
                  <c:v>1.25</c:v>
                </c:pt>
              </c:numCache>
            </c:numRef>
          </c:xVal>
          <c:yVal>
            <c:numRef>
              <c:f>Sheet1!$D$3:$D$91</c:f>
              <c:numCache>
                <c:ptCount val="89"/>
                <c:pt idx="0">
                  <c:v>0.9142540518077297</c:v>
                </c:pt>
                <c:pt idx="1">
                  <c:v>0.8933405522468869</c:v>
                </c:pt>
                <c:pt idx="6">
                  <c:v>0.9786476868327403</c:v>
                </c:pt>
                <c:pt idx="7">
                  <c:v>1.0044133313042154</c:v>
                </c:pt>
                <c:pt idx="9">
                  <c:v>1.0684798445847499</c:v>
                </c:pt>
                <c:pt idx="10">
                  <c:v>1.1001833638939824</c:v>
                </c:pt>
                <c:pt idx="11">
                  <c:v>0.9790832220738762</c:v>
                </c:pt>
                <c:pt idx="12">
                  <c:v>1.0273972602739727</c:v>
                </c:pt>
                <c:pt idx="13">
                  <c:v>1.045958795562599</c:v>
                </c:pt>
                <c:pt idx="14">
                  <c:v>1.0576923076923077</c:v>
                </c:pt>
                <c:pt idx="15">
                  <c:v>1.0855263157894737</c:v>
                </c:pt>
                <c:pt idx="16">
                  <c:v>1.004566210045662</c:v>
                </c:pt>
                <c:pt idx="18">
                  <c:v>0.9579100145137881</c:v>
                </c:pt>
                <c:pt idx="20">
                  <c:v>1.0807270345505158</c:v>
                </c:pt>
                <c:pt idx="22">
                  <c:v>1.2002182214948174</c:v>
                </c:pt>
                <c:pt idx="23">
                  <c:v>1.064516129032258</c:v>
                </c:pt>
                <c:pt idx="25">
                  <c:v>0.9734513274336283</c:v>
                </c:pt>
                <c:pt idx="27">
                  <c:v>0.9602793539938892</c:v>
                </c:pt>
                <c:pt idx="29">
                  <c:v>1.042654028436019</c:v>
                </c:pt>
                <c:pt idx="30">
                  <c:v>1.0891089108910892</c:v>
                </c:pt>
                <c:pt idx="31">
                  <c:v>1.164021164021164</c:v>
                </c:pt>
                <c:pt idx="37">
                  <c:v>1.059390048154093</c:v>
                </c:pt>
                <c:pt idx="38">
                  <c:v>1.0945273631840795</c:v>
                </c:pt>
                <c:pt idx="39">
                  <c:v>1.0945273631840795</c:v>
                </c:pt>
                <c:pt idx="40">
                  <c:v>1.0679611650485437</c:v>
                </c:pt>
                <c:pt idx="41">
                  <c:v>1.1111111111111112</c:v>
                </c:pt>
                <c:pt idx="42">
                  <c:v>1.1978221415607986</c:v>
                </c:pt>
                <c:pt idx="43">
                  <c:v>1.0563380281690142</c:v>
                </c:pt>
                <c:pt idx="44">
                  <c:v>1.1197828299966068</c:v>
                </c:pt>
                <c:pt idx="46">
                  <c:v>0.8898476472967507</c:v>
                </c:pt>
                <c:pt idx="47">
                  <c:v>0.9840465185626956</c:v>
                </c:pt>
                <c:pt idx="48">
                  <c:v>1.0415022881489664</c:v>
                </c:pt>
                <c:pt idx="49">
                  <c:v>1.1262798634812288</c:v>
                </c:pt>
                <c:pt idx="50">
                  <c:v>0.9711595055915244</c:v>
                </c:pt>
                <c:pt idx="51">
                  <c:v>1.0105649977032614</c:v>
                </c:pt>
                <c:pt idx="53">
                  <c:v>1.027237354085603</c:v>
                </c:pt>
                <c:pt idx="55">
                  <c:v>1.1230219499744767</c:v>
                </c:pt>
                <c:pt idx="57">
                  <c:v>1.0978043912175648</c:v>
                </c:pt>
                <c:pt idx="58">
                  <c:v>1.1129848229342327</c:v>
                </c:pt>
                <c:pt idx="59">
                  <c:v>0.9510086455331412</c:v>
                </c:pt>
                <c:pt idx="61">
                  <c:v>0.9381663113006397</c:v>
                </c:pt>
                <c:pt idx="62">
                  <c:v>0.9691629955947136</c:v>
                </c:pt>
                <c:pt idx="63">
                  <c:v>1.0185185185185186</c:v>
                </c:pt>
                <c:pt idx="64">
                  <c:v>1.11864406779661</c:v>
                </c:pt>
                <c:pt idx="66">
                  <c:v>1.0104102878138395</c:v>
                </c:pt>
                <c:pt idx="71">
                  <c:v>1.1081262592343855</c:v>
                </c:pt>
                <c:pt idx="73">
                  <c:v>0.9969788519637462</c:v>
                </c:pt>
                <c:pt idx="74">
                  <c:v>1.026438569206843</c:v>
                </c:pt>
                <c:pt idx="75">
                  <c:v>1.0891089108910892</c:v>
                </c:pt>
                <c:pt idx="76">
                  <c:v>1</c:v>
                </c:pt>
                <c:pt idx="77">
                  <c:v>1.03125</c:v>
                </c:pt>
                <c:pt idx="79">
                  <c:v>1.0346449286722057</c:v>
                </c:pt>
                <c:pt idx="80">
                  <c:v>1.1081262592343855</c:v>
                </c:pt>
                <c:pt idx="81">
                  <c:v>1.0714285714285714</c:v>
                </c:pt>
                <c:pt idx="82">
                  <c:v>1.114864864864865</c:v>
                </c:pt>
                <c:pt idx="86">
                  <c:v>0.9285312324141812</c:v>
                </c:pt>
                <c:pt idx="88">
                  <c:v>1.0253223551343793</c:v>
                </c:pt>
              </c:numCache>
            </c:numRef>
          </c:yVal>
          <c:smooth val="0"/>
        </c:ser>
        <c:axId val="28783421"/>
        <c:axId val="57724198"/>
      </c:scatterChart>
      <c:valAx>
        <c:axId val="28783421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24198"/>
        <c:crosses val="autoZero"/>
        <c:crossBetween val="midCat"/>
        <c:dispUnits/>
      </c:valAx>
      <c:valAx>
        <c:axId val="57724198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660/IMSGPH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834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LYS vs ORC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Sheet1!$B$4:$B$91</c:f>
              <c:numCache>
                <c:ptCount val="88"/>
                <c:pt idx="0">
                  <c:v>1.11</c:v>
                </c:pt>
                <c:pt idx="1">
                  <c:v>1.15</c:v>
                </c:pt>
                <c:pt idx="2">
                  <c:v>1.17</c:v>
                </c:pt>
                <c:pt idx="4">
                  <c:v>1.32</c:v>
                </c:pt>
                <c:pt idx="7">
                  <c:v>1.29</c:v>
                </c:pt>
                <c:pt idx="8">
                  <c:v>1.31</c:v>
                </c:pt>
                <c:pt idx="10">
                  <c:v>1.21</c:v>
                </c:pt>
                <c:pt idx="11">
                  <c:v>1.25</c:v>
                </c:pt>
                <c:pt idx="12">
                  <c:v>1.29</c:v>
                </c:pt>
                <c:pt idx="13">
                  <c:v>1.31</c:v>
                </c:pt>
                <c:pt idx="17">
                  <c:v>1.19</c:v>
                </c:pt>
                <c:pt idx="19">
                  <c:v>1.27</c:v>
                </c:pt>
                <c:pt idx="21">
                  <c:v>1.47</c:v>
                </c:pt>
                <c:pt idx="23">
                  <c:v>1.19</c:v>
                </c:pt>
                <c:pt idx="24">
                  <c:v>1.19</c:v>
                </c:pt>
                <c:pt idx="25">
                  <c:v>1.14</c:v>
                </c:pt>
                <c:pt idx="26">
                  <c:v>1.2</c:v>
                </c:pt>
                <c:pt idx="27">
                  <c:v>1.18</c:v>
                </c:pt>
                <c:pt idx="28">
                  <c:v>1.29</c:v>
                </c:pt>
                <c:pt idx="29">
                  <c:v>1.34</c:v>
                </c:pt>
                <c:pt idx="30">
                  <c:v>1.44</c:v>
                </c:pt>
                <c:pt idx="31">
                  <c:v>1.38</c:v>
                </c:pt>
                <c:pt idx="32">
                  <c:v>1.16</c:v>
                </c:pt>
                <c:pt idx="33">
                  <c:v>1.03</c:v>
                </c:pt>
                <c:pt idx="34">
                  <c:v>1.09</c:v>
                </c:pt>
                <c:pt idx="35">
                  <c:v>1.23</c:v>
                </c:pt>
                <c:pt idx="36">
                  <c:v>1.33</c:v>
                </c:pt>
                <c:pt idx="39">
                  <c:v>1.32</c:v>
                </c:pt>
                <c:pt idx="40">
                  <c:v>1.38</c:v>
                </c:pt>
                <c:pt idx="42">
                  <c:v>1.29</c:v>
                </c:pt>
                <c:pt idx="43">
                  <c:v>1.38</c:v>
                </c:pt>
                <c:pt idx="44">
                  <c:v>1.42</c:v>
                </c:pt>
                <c:pt idx="45">
                  <c:v>1.11</c:v>
                </c:pt>
                <c:pt idx="49">
                  <c:v>1.22</c:v>
                </c:pt>
                <c:pt idx="50">
                  <c:v>1.26</c:v>
                </c:pt>
                <c:pt idx="53">
                  <c:v>1.47</c:v>
                </c:pt>
                <c:pt idx="55">
                  <c:v>1.27</c:v>
                </c:pt>
                <c:pt idx="57">
                  <c:v>1.36</c:v>
                </c:pt>
                <c:pt idx="59">
                  <c:v>1.35</c:v>
                </c:pt>
                <c:pt idx="60">
                  <c:v>1.14</c:v>
                </c:pt>
                <c:pt idx="63">
                  <c:v>1.38</c:v>
                </c:pt>
                <c:pt idx="64">
                  <c:v>1.24</c:v>
                </c:pt>
                <c:pt idx="69">
                  <c:v>1.19</c:v>
                </c:pt>
                <c:pt idx="70">
                  <c:v>1.32</c:v>
                </c:pt>
                <c:pt idx="71">
                  <c:v>1.17</c:v>
                </c:pt>
                <c:pt idx="72">
                  <c:v>1.24</c:v>
                </c:pt>
                <c:pt idx="74">
                  <c:v>1.34</c:v>
                </c:pt>
                <c:pt idx="76">
                  <c:v>1.29</c:v>
                </c:pt>
                <c:pt idx="78">
                  <c:v>1.28</c:v>
                </c:pt>
                <c:pt idx="80">
                  <c:v>1.32</c:v>
                </c:pt>
                <c:pt idx="82">
                  <c:v>1.36</c:v>
                </c:pt>
                <c:pt idx="84">
                  <c:v>1.4</c:v>
                </c:pt>
                <c:pt idx="85">
                  <c:v>1.14</c:v>
                </c:pt>
                <c:pt idx="86">
                  <c:v>1.14</c:v>
                </c:pt>
                <c:pt idx="87">
                  <c:v>1.25</c:v>
                </c:pt>
              </c:numCache>
            </c:numRef>
          </c:xVal>
          <c:yVal>
            <c:numRef>
              <c:f>Sheet1!$F$4:$F$91</c:f>
              <c:numCache>
                <c:ptCount val="88"/>
                <c:pt idx="1">
                  <c:v>0.9489575844716032</c:v>
                </c:pt>
                <c:pt idx="4">
                  <c:v>1.0766721044045677</c:v>
                </c:pt>
                <c:pt idx="7">
                  <c:v>1.0914503059368281</c:v>
                </c:pt>
                <c:pt idx="8">
                  <c:v>1.0714285714285714</c:v>
                </c:pt>
                <c:pt idx="9">
                  <c:v>1.114864864864865</c:v>
                </c:pt>
                <c:pt idx="16">
                  <c:v>1.0705596107055961</c:v>
                </c:pt>
                <c:pt idx="17">
                  <c:v>0.9649122807017544</c:v>
                </c:pt>
                <c:pt idx="19">
                  <c:v>1.0393700787401574</c:v>
                </c:pt>
                <c:pt idx="24">
                  <c:v>0.9939759036144579</c:v>
                </c:pt>
                <c:pt idx="30">
                  <c:v>1.168141592920354</c:v>
                </c:pt>
                <c:pt idx="31">
                  <c:v>1.1619718309859155</c:v>
                </c:pt>
                <c:pt idx="42">
                  <c:v>1.0784313725490196</c:v>
                </c:pt>
                <c:pt idx="44">
                  <c:v>1.174586225306994</c:v>
                </c:pt>
                <c:pt idx="49">
                  <c:v>0.9748892171344166</c:v>
                </c:pt>
                <c:pt idx="50">
                  <c:v>1.0261194029850746</c:v>
                </c:pt>
                <c:pt idx="57">
                  <c:v>1.1129848229342327</c:v>
                </c:pt>
                <c:pt idx="66">
                  <c:v>1.0010617321401487</c:v>
                </c:pt>
                <c:pt idx="68">
                  <c:v>1.1836441893830703</c:v>
                </c:pt>
                <c:pt idx="69">
                  <c:v>0.995475113122172</c:v>
                </c:pt>
                <c:pt idx="83">
                  <c:v>1.1868368998381587</c:v>
                </c:pt>
                <c:pt idx="87">
                  <c:v>1.0344827586206897</c:v>
                </c:pt>
              </c:numCache>
            </c:numRef>
          </c:yVal>
          <c:smooth val="0"/>
        </c:ser>
        <c:axId val="49755735"/>
        <c:axId val="45148432"/>
      </c:scatterChart>
      <c:valAx>
        <c:axId val="49755735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48432"/>
        <c:crosses val="autoZero"/>
        <c:crossBetween val="midCat"/>
        <c:dispUnits/>
      </c:valAx>
      <c:valAx>
        <c:axId val="45148432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660/ORC GPH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557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IMS vs ORC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Sheet1!$D$4:$D$91</c:f>
              <c:numCache>
                <c:ptCount val="88"/>
                <c:pt idx="0">
                  <c:v>0.8933405522468869</c:v>
                </c:pt>
                <c:pt idx="5">
                  <c:v>0.9786476868327403</c:v>
                </c:pt>
                <c:pt idx="6">
                  <c:v>1.0044133313042154</c:v>
                </c:pt>
                <c:pt idx="8">
                  <c:v>1.0684798445847499</c:v>
                </c:pt>
                <c:pt idx="9">
                  <c:v>1.1001833638939824</c:v>
                </c:pt>
                <c:pt idx="10">
                  <c:v>0.9790832220738762</c:v>
                </c:pt>
                <c:pt idx="11">
                  <c:v>1.0273972602739727</c:v>
                </c:pt>
                <c:pt idx="12">
                  <c:v>1.045958795562599</c:v>
                </c:pt>
                <c:pt idx="13">
                  <c:v>1.0576923076923077</c:v>
                </c:pt>
                <c:pt idx="14">
                  <c:v>1.0855263157894737</c:v>
                </c:pt>
                <c:pt idx="15">
                  <c:v>1.004566210045662</c:v>
                </c:pt>
                <c:pt idx="17">
                  <c:v>0.9579100145137881</c:v>
                </c:pt>
                <c:pt idx="19">
                  <c:v>1.0807270345505158</c:v>
                </c:pt>
                <c:pt idx="21">
                  <c:v>1.2002182214948174</c:v>
                </c:pt>
                <c:pt idx="22">
                  <c:v>1.064516129032258</c:v>
                </c:pt>
                <c:pt idx="24">
                  <c:v>0.9734513274336283</c:v>
                </c:pt>
                <c:pt idx="26">
                  <c:v>0.9602793539938892</c:v>
                </c:pt>
                <c:pt idx="28">
                  <c:v>1.042654028436019</c:v>
                </c:pt>
                <c:pt idx="29">
                  <c:v>1.0891089108910892</c:v>
                </c:pt>
                <c:pt idx="30">
                  <c:v>1.164021164021164</c:v>
                </c:pt>
                <c:pt idx="36">
                  <c:v>1.059390048154093</c:v>
                </c:pt>
                <c:pt idx="37">
                  <c:v>1.0945273631840795</c:v>
                </c:pt>
                <c:pt idx="38">
                  <c:v>1.0945273631840795</c:v>
                </c:pt>
                <c:pt idx="39">
                  <c:v>1.0679611650485437</c:v>
                </c:pt>
                <c:pt idx="40">
                  <c:v>1.1111111111111112</c:v>
                </c:pt>
                <c:pt idx="41">
                  <c:v>1.1978221415607986</c:v>
                </c:pt>
                <c:pt idx="42">
                  <c:v>1.0563380281690142</c:v>
                </c:pt>
                <c:pt idx="43">
                  <c:v>1.1197828299966068</c:v>
                </c:pt>
                <c:pt idx="45">
                  <c:v>0.8898476472967507</c:v>
                </c:pt>
                <c:pt idx="46">
                  <c:v>0.9840465185626956</c:v>
                </c:pt>
                <c:pt idx="47">
                  <c:v>1.0415022881489664</c:v>
                </c:pt>
                <c:pt idx="48">
                  <c:v>1.1262798634812288</c:v>
                </c:pt>
                <c:pt idx="49">
                  <c:v>0.9711595055915244</c:v>
                </c:pt>
                <c:pt idx="50">
                  <c:v>1.0105649977032614</c:v>
                </c:pt>
                <c:pt idx="52">
                  <c:v>1.027237354085603</c:v>
                </c:pt>
                <c:pt idx="54">
                  <c:v>1.1230219499744767</c:v>
                </c:pt>
                <c:pt idx="56">
                  <c:v>1.0978043912175648</c:v>
                </c:pt>
                <c:pt idx="57">
                  <c:v>1.1129848229342327</c:v>
                </c:pt>
                <c:pt idx="58">
                  <c:v>0.9510086455331412</c:v>
                </c:pt>
                <c:pt idx="60">
                  <c:v>0.9381663113006397</c:v>
                </c:pt>
                <c:pt idx="61">
                  <c:v>0.9691629955947136</c:v>
                </c:pt>
                <c:pt idx="62">
                  <c:v>1.0185185185185186</c:v>
                </c:pt>
                <c:pt idx="63">
                  <c:v>1.11864406779661</c:v>
                </c:pt>
                <c:pt idx="65">
                  <c:v>1.0104102878138395</c:v>
                </c:pt>
                <c:pt idx="70">
                  <c:v>1.1081262592343855</c:v>
                </c:pt>
                <c:pt idx="72">
                  <c:v>0.9969788519637462</c:v>
                </c:pt>
                <c:pt idx="73">
                  <c:v>1.026438569206843</c:v>
                </c:pt>
                <c:pt idx="74">
                  <c:v>1.0891089108910892</c:v>
                </c:pt>
                <c:pt idx="75">
                  <c:v>1</c:v>
                </c:pt>
                <c:pt idx="76">
                  <c:v>1.03125</c:v>
                </c:pt>
                <c:pt idx="78">
                  <c:v>1.0346449286722057</c:v>
                </c:pt>
                <c:pt idx="79">
                  <c:v>1.1081262592343855</c:v>
                </c:pt>
                <c:pt idx="80">
                  <c:v>1.0714285714285714</c:v>
                </c:pt>
                <c:pt idx="81">
                  <c:v>1.114864864864865</c:v>
                </c:pt>
                <c:pt idx="85">
                  <c:v>0.9285312324141812</c:v>
                </c:pt>
                <c:pt idx="87">
                  <c:v>1.0253223551343793</c:v>
                </c:pt>
              </c:numCache>
            </c:numRef>
          </c:xVal>
          <c:yVal>
            <c:numRef>
              <c:f>Sheet1!$F$4:$F$91</c:f>
              <c:numCache>
                <c:ptCount val="88"/>
                <c:pt idx="1">
                  <c:v>0.9489575844716032</c:v>
                </c:pt>
                <c:pt idx="4">
                  <c:v>1.0766721044045677</c:v>
                </c:pt>
                <c:pt idx="7">
                  <c:v>1.0914503059368281</c:v>
                </c:pt>
                <c:pt idx="8">
                  <c:v>1.0714285714285714</c:v>
                </c:pt>
                <c:pt idx="9">
                  <c:v>1.114864864864865</c:v>
                </c:pt>
                <c:pt idx="16">
                  <c:v>1.0705596107055961</c:v>
                </c:pt>
                <c:pt idx="17">
                  <c:v>0.9649122807017544</c:v>
                </c:pt>
                <c:pt idx="19">
                  <c:v>1.0393700787401574</c:v>
                </c:pt>
                <c:pt idx="24">
                  <c:v>0.9939759036144579</c:v>
                </c:pt>
                <c:pt idx="30">
                  <c:v>1.168141592920354</c:v>
                </c:pt>
                <c:pt idx="31">
                  <c:v>1.1619718309859155</c:v>
                </c:pt>
                <c:pt idx="42">
                  <c:v>1.0784313725490196</c:v>
                </c:pt>
                <c:pt idx="44">
                  <c:v>1.174586225306994</c:v>
                </c:pt>
                <c:pt idx="49">
                  <c:v>0.9748892171344166</c:v>
                </c:pt>
                <c:pt idx="50">
                  <c:v>1.0261194029850746</c:v>
                </c:pt>
                <c:pt idx="57">
                  <c:v>1.1129848229342327</c:v>
                </c:pt>
                <c:pt idx="66">
                  <c:v>1.0010617321401487</c:v>
                </c:pt>
                <c:pt idx="68">
                  <c:v>1.1836441893830703</c:v>
                </c:pt>
                <c:pt idx="69">
                  <c:v>0.995475113122172</c:v>
                </c:pt>
                <c:pt idx="83">
                  <c:v>1.1868368998381587</c:v>
                </c:pt>
                <c:pt idx="87">
                  <c:v>1.0344827586206897</c:v>
                </c:pt>
              </c:numCache>
            </c:numRef>
          </c:yVal>
          <c:smooth val="0"/>
        </c:ser>
        <c:axId val="3682705"/>
        <c:axId val="33144346"/>
      </c:scatterChart>
      <c:valAx>
        <c:axId val="3682705"/>
        <c:scaling>
          <c:orientation val="minMax"/>
          <c:max val="1.25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660/IMS GPH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44346"/>
        <c:crosses val="autoZero"/>
        <c:crossBetween val="midCat"/>
        <c:dispUnits/>
      </c:valAx>
      <c:valAx>
        <c:axId val="33144346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660/ORC GPH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27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LYS vs PHRF 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Sheet1!$B$4:$B$91</c:f>
              <c:numCache>
                <c:ptCount val="88"/>
                <c:pt idx="0">
                  <c:v>1.11</c:v>
                </c:pt>
                <c:pt idx="1">
                  <c:v>1.15</c:v>
                </c:pt>
                <c:pt idx="2">
                  <c:v>1.17</c:v>
                </c:pt>
                <c:pt idx="4">
                  <c:v>1.32</c:v>
                </c:pt>
                <c:pt idx="7">
                  <c:v>1.29</c:v>
                </c:pt>
                <c:pt idx="8">
                  <c:v>1.31</c:v>
                </c:pt>
                <c:pt idx="10">
                  <c:v>1.21</c:v>
                </c:pt>
                <c:pt idx="11">
                  <c:v>1.25</c:v>
                </c:pt>
                <c:pt idx="12">
                  <c:v>1.29</c:v>
                </c:pt>
                <c:pt idx="13">
                  <c:v>1.31</c:v>
                </c:pt>
                <c:pt idx="17">
                  <c:v>1.19</c:v>
                </c:pt>
                <c:pt idx="19">
                  <c:v>1.27</c:v>
                </c:pt>
                <c:pt idx="21">
                  <c:v>1.47</c:v>
                </c:pt>
                <c:pt idx="23">
                  <c:v>1.19</c:v>
                </c:pt>
                <c:pt idx="24">
                  <c:v>1.19</c:v>
                </c:pt>
                <c:pt idx="25">
                  <c:v>1.14</c:v>
                </c:pt>
                <c:pt idx="26">
                  <c:v>1.2</c:v>
                </c:pt>
                <c:pt idx="27">
                  <c:v>1.18</c:v>
                </c:pt>
                <c:pt idx="28">
                  <c:v>1.29</c:v>
                </c:pt>
                <c:pt idx="29">
                  <c:v>1.34</c:v>
                </c:pt>
                <c:pt idx="30">
                  <c:v>1.44</c:v>
                </c:pt>
                <c:pt idx="31">
                  <c:v>1.38</c:v>
                </c:pt>
                <c:pt idx="32">
                  <c:v>1.16</c:v>
                </c:pt>
                <c:pt idx="33">
                  <c:v>1.03</c:v>
                </c:pt>
                <c:pt idx="34">
                  <c:v>1.09</c:v>
                </c:pt>
                <c:pt idx="35">
                  <c:v>1.23</c:v>
                </c:pt>
                <c:pt idx="36">
                  <c:v>1.33</c:v>
                </c:pt>
                <c:pt idx="39">
                  <c:v>1.32</c:v>
                </c:pt>
                <c:pt idx="40">
                  <c:v>1.38</c:v>
                </c:pt>
                <c:pt idx="42">
                  <c:v>1.29</c:v>
                </c:pt>
                <c:pt idx="43">
                  <c:v>1.38</c:v>
                </c:pt>
                <c:pt idx="44">
                  <c:v>1.42</c:v>
                </c:pt>
                <c:pt idx="45">
                  <c:v>1.11</c:v>
                </c:pt>
                <c:pt idx="49">
                  <c:v>1.22</c:v>
                </c:pt>
                <c:pt idx="50">
                  <c:v>1.26</c:v>
                </c:pt>
                <c:pt idx="53">
                  <c:v>1.47</c:v>
                </c:pt>
                <c:pt idx="55">
                  <c:v>1.27</c:v>
                </c:pt>
                <c:pt idx="57">
                  <c:v>1.36</c:v>
                </c:pt>
                <c:pt idx="59">
                  <c:v>1.35</c:v>
                </c:pt>
                <c:pt idx="60">
                  <c:v>1.14</c:v>
                </c:pt>
                <c:pt idx="63">
                  <c:v>1.38</c:v>
                </c:pt>
                <c:pt idx="64">
                  <c:v>1.24</c:v>
                </c:pt>
                <c:pt idx="69">
                  <c:v>1.19</c:v>
                </c:pt>
                <c:pt idx="70">
                  <c:v>1.32</c:v>
                </c:pt>
                <c:pt idx="71">
                  <c:v>1.17</c:v>
                </c:pt>
                <c:pt idx="72">
                  <c:v>1.24</c:v>
                </c:pt>
                <c:pt idx="74">
                  <c:v>1.34</c:v>
                </c:pt>
                <c:pt idx="76">
                  <c:v>1.29</c:v>
                </c:pt>
                <c:pt idx="78">
                  <c:v>1.28</c:v>
                </c:pt>
                <c:pt idx="80">
                  <c:v>1.32</c:v>
                </c:pt>
                <c:pt idx="82">
                  <c:v>1.36</c:v>
                </c:pt>
                <c:pt idx="84">
                  <c:v>1.4</c:v>
                </c:pt>
                <c:pt idx="85">
                  <c:v>1.14</c:v>
                </c:pt>
                <c:pt idx="86">
                  <c:v>1.14</c:v>
                </c:pt>
                <c:pt idx="87">
                  <c:v>1.25</c:v>
                </c:pt>
              </c:numCache>
            </c:numRef>
          </c:xVal>
          <c:yVal>
            <c:numRef>
              <c:f>Sheet1!$I$4:$I$91</c:f>
              <c:numCache>
                <c:ptCount val="88"/>
                <c:pt idx="1">
                  <c:v>1.1126564673157162</c:v>
                </c:pt>
                <c:pt idx="2">
                  <c:v>1.1510791366906474</c:v>
                </c:pt>
                <c:pt idx="5">
                  <c:v>1.1869436201780414</c:v>
                </c:pt>
                <c:pt idx="6">
                  <c:v>1.2139605462822458</c:v>
                </c:pt>
                <c:pt idx="11">
                  <c:v>1.1560693641618498</c:v>
                </c:pt>
                <c:pt idx="12">
                  <c:v>1.2422360248447204</c:v>
                </c:pt>
                <c:pt idx="14">
                  <c:v>1.2658227848101267</c:v>
                </c:pt>
                <c:pt idx="21">
                  <c:v>1.4209591474245116</c:v>
                </c:pt>
                <c:pt idx="25">
                  <c:v>1.1363636363636365</c:v>
                </c:pt>
                <c:pt idx="26">
                  <c:v>1.1764705882352942</c:v>
                </c:pt>
                <c:pt idx="28">
                  <c:v>1.2539184952978057</c:v>
                </c:pt>
                <c:pt idx="29">
                  <c:v>1.3029315960912051</c:v>
                </c:pt>
                <c:pt idx="30">
                  <c:v>1.349072512647555</c:v>
                </c:pt>
                <c:pt idx="31">
                  <c:v>1.36986301369863</c:v>
                </c:pt>
                <c:pt idx="39">
                  <c:v>1.2841091492776886</c:v>
                </c:pt>
                <c:pt idx="40">
                  <c:v>1.335559265442404</c:v>
                </c:pt>
                <c:pt idx="41">
                  <c:v>1.3840830449826989</c:v>
                </c:pt>
                <c:pt idx="42">
                  <c:v>1.2307692307692308</c:v>
                </c:pt>
                <c:pt idx="43">
                  <c:v>1.309328968903437</c:v>
                </c:pt>
                <c:pt idx="45">
                  <c:v>1.098901098901099</c:v>
                </c:pt>
                <c:pt idx="46">
                  <c:v>1.1869436201780414</c:v>
                </c:pt>
                <c:pt idx="47">
                  <c:v>1.2658227848101267</c:v>
                </c:pt>
                <c:pt idx="48">
                  <c:v>1.362862010221465</c:v>
                </c:pt>
                <c:pt idx="49">
                  <c:v>1.2030075187969924</c:v>
                </c:pt>
                <c:pt idx="50">
                  <c:v>1.2139605462822458</c:v>
                </c:pt>
                <c:pt idx="52">
                  <c:v>1.2422360248447204</c:v>
                </c:pt>
                <c:pt idx="55">
                  <c:v>1.2084592145015105</c:v>
                </c:pt>
                <c:pt idx="56">
                  <c:v>1.3029315960912051</c:v>
                </c:pt>
                <c:pt idx="57">
                  <c:v>1.3289036544850499</c:v>
                </c:pt>
                <c:pt idx="60">
                  <c:v>1.1363636363636365</c:v>
                </c:pt>
                <c:pt idx="69">
                  <c:v>1.1764705882352942</c:v>
                </c:pt>
                <c:pt idx="70">
                  <c:v>1.3289036544850499</c:v>
                </c:pt>
                <c:pt idx="77">
                  <c:v>1.2658227848101267</c:v>
                </c:pt>
                <c:pt idx="82">
                  <c:v>1.342281879194631</c:v>
                </c:pt>
                <c:pt idx="87">
                  <c:v>1.1869436201780414</c:v>
                </c:pt>
              </c:numCache>
            </c:numRef>
          </c:yVal>
          <c:smooth val="0"/>
        </c:ser>
        <c:axId val="29863659"/>
        <c:axId val="337476"/>
      </c:scatterChart>
      <c:valAx>
        <c:axId val="29863659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476"/>
        <c:crosses val="autoZero"/>
        <c:crossBetween val="midCat"/>
        <c:dispUnits/>
      </c:valAx>
      <c:valAx>
        <c:axId val="33747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800/(560*PHRF)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636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IRC vs PHRF 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Sheet1!$G$4:$G$91</c:f>
              <c:numCache>
                <c:ptCount val="88"/>
                <c:pt idx="0">
                  <c:v>0.861</c:v>
                </c:pt>
                <c:pt idx="2">
                  <c:v>0.918</c:v>
                </c:pt>
                <c:pt idx="3">
                  <c:v>1.039</c:v>
                </c:pt>
                <c:pt idx="5">
                  <c:v>0.959</c:v>
                </c:pt>
                <c:pt idx="6">
                  <c:v>0.989</c:v>
                </c:pt>
                <c:pt idx="7">
                  <c:v>1.034</c:v>
                </c:pt>
                <c:pt idx="8">
                  <c:v>1.045</c:v>
                </c:pt>
                <c:pt idx="9">
                  <c:v>1.09</c:v>
                </c:pt>
                <c:pt idx="10">
                  <c:v>0.96</c:v>
                </c:pt>
                <c:pt idx="11">
                  <c:v>1.017</c:v>
                </c:pt>
                <c:pt idx="12">
                  <c:v>1.033</c:v>
                </c:pt>
                <c:pt idx="13">
                  <c:v>1.04</c:v>
                </c:pt>
                <c:pt idx="14">
                  <c:v>1.08</c:v>
                </c:pt>
                <c:pt idx="15">
                  <c:v>0.98</c:v>
                </c:pt>
                <c:pt idx="16">
                  <c:v>1.037</c:v>
                </c:pt>
                <c:pt idx="17">
                  <c:v>0.963</c:v>
                </c:pt>
                <c:pt idx="18">
                  <c:v>0.985</c:v>
                </c:pt>
                <c:pt idx="19">
                  <c:v>1.035</c:v>
                </c:pt>
                <c:pt idx="20">
                  <c:v>1.04</c:v>
                </c:pt>
                <c:pt idx="21">
                  <c:v>1.177</c:v>
                </c:pt>
                <c:pt idx="22">
                  <c:v>1.036</c:v>
                </c:pt>
                <c:pt idx="23">
                  <c:v>0.98</c:v>
                </c:pt>
                <c:pt idx="24">
                  <c:v>0.962</c:v>
                </c:pt>
                <c:pt idx="25">
                  <c:v>0.906</c:v>
                </c:pt>
                <c:pt idx="26">
                  <c:v>0.958</c:v>
                </c:pt>
                <c:pt idx="27">
                  <c:v>0.949</c:v>
                </c:pt>
                <c:pt idx="28">
                  <c:v>1.03</c:v>
                </c:pt>
                <c:pt idx="29">
                  <c:v>1.075</c:v>
                </c:pt>
                <c:pt idx="30">
                  <c:v>1.114</c:v>
                </c:pt>
                <c:pt idx="31">
                  <c:v>1.13</c:v>
                </c:pt>
                <c:pt idx="32">
                  <c:v>0.923</c:v>
                </c:pt>
                <c:pt idx="33">
                  <c:v>0.84</c:v>
                </c:pt>
                <c:pt idx="34">
                  <c:v>0.868</c:v>
                </c:pt>
                <c:pt idx="36">
                  <c:v>1.029</c:v>
                </c:pt>
                <c:pt idx="37">
                  <c:v>1.037</c:v>
                </c:pt>
                <c:pt idx="38">
                  <c:v>1.08</c:v>
                </c:pt>
                <c:pt idx="39">
                  <c:v>1.055</c:v>
                </c:pt>
                <c:pt idx="40">
                  <c:v>1.095</c:v>
                </c:pt>
                <c:pt idx="41">
                  <c:v>1.165</c:v>
                </c:pt>
                <c:pt idx="42">
                  <c:v>1.02</c:v>
                </c:pt>
                <c:pt idx="43">
                  <c:v>1.1</c:v>
                </c:pt>
                <c:pt idx="44">
                  <c:v>1.14</c:v>
                </c:pt>
                <c:pt idx="45">
                  <c:v>0.903</c:v>
                </c:pt>
                <c:pt idx="46">
                  <c:v>0.96</c:v>
                </c:pt>
                <c:pt idx="47">
                  <c:v>1.025</c:v>
                </c:pt>
                <c:pt idx="48">
                  <c:v>1.105</c:v>
                </c:pt>
                <c:pt idx="49">
                  <c:v>0.972</c:v>
                </c:pt>
                <c:pt idx="50">
                  <c:v>0.99</c:v>
                </c:pt>
                <c:pt idx="51">
                  <c:v>1.095</c:v>
                </c:pt>
                <c:pt idx="52">
                  <c:v>1.04</c:v>
                </c:pt>
                <c:pt idx="53">
                  <c:v>1.156</c:v>
                </c:pt>
                <c:pt idx="54">
                  <c:v>1.1</c:v>
                </c:pt>
                <c:pt idx="55">
                  <c:v>1.018</c:v>
                </c:pt>
                <c:pt idx="56">
                  <c:v>1.091</c:v>
                </c:pt>
                <c:pt idx="57">
                  <c:v>1.094</c:v>
                </c:pt>
                <c:pt idx="58">
                  <c:v>0.95</c:v>
                </c:pt>
                <c:pt idx="59">
                  <c:v>1.083</c:v>
                </c:pt>
                <c:pt idx="60">
                  <c:v>0.925</c:v>
                </c:pt>
                <c:pt idx="61">
                  <c:v>0.96</c:v>
                </c:pt>
                <c:pt idx="62">
                  <c:v>0.989</c:v>
                </c:pt>
                <c:pt idx="63">
                  <c:v>1.094</c:v>
                </c:pt>
                <c:pt idx="64">
                  <c:v>0.995</c:v>
                </c:pt>
                <c:pt idx="65">
                  <c:v>0.997</c:v>
                </c:pt>
                <c:pt idx="66">
                  <c:v>1</c:v>
                </c:pt>
                <c:pt idx="68">
                  <c:v>1.163</c:v>
                </c:pt>
                <c:pt idx="69">
                  <c:v>0.96</c:v>
                </c:pt>
                <c:pt idx="70">
                  <c:v>1.07</c:v>
                </c:pt>
                <c:pt idx="71">
                  <c:v>0.943</c:v>
                </c:pt>
                <c:pt idx="72">
                  <c:v>0.992</c:v>
                </c:pt>
                <c:pt idx="73">
                  <c:v>1.006</c:v>
                </c:pt>
                <c:pt idx="74">
                  <c:v>1.055</c:v>
                </c:pt>
                <c:pt idx="75">
                  <c:v>1.03</c:v>
                </c:pt>
                <c:pt idx="76">
                  <c:v>1.029</c:v>
                </c:pt>
                <c:pt idx="77">
                  <c:v>1.05</c:v>
                </c:pt>
                <c:pt idx="78">
                  <c:v>1.039</c:v>
                </c:pt>
                <c:pt idx="79">
                  <c:v>1.066</c:v>
                </c:pt>
                <c:pt idx="80">
                  <c:v>1.06</c:v>
                </c:pt>
                <c:pt idx="81">
                  <c:v>1.1</c:v>
                </c:pt>
                <c:pt idx="82">
                  <c:v>1.1</c:v>
                </c:pt>
                <c:pt idx="83">
                  <c:v>1.157</c:v>
                </c:pt>
                <c:pt idx="84">
                  <c:v>1.14</c:v>
                </c:pt>
                <c:pt idx="86">
                  <c:v>0.918</c:v>
                </c:pt>
                <c:pt idx="87">
                  <c:v>0.99</c:v>
                </c:pt>
              </c:numCache>
            </c:numRef>
          </c:xVal>
          <c:yVal>
            <c:numRef>
              <c:f>Sheet1!$I$4:$I$91</c:f>
              <c:numCache>
                <c:ptCount val="88"/>
                <c:pt idx="1">
                  <c:v>1.1126564673157162</c:v>
                </c:pt>
                <c:pt idx="2">
                  <c:v>1.1510791366906474</c:v>
                </c:pt>
                <c:pt idx="5">
                  <c:v>1.1869436201780414</c:v>
                </c:pt>
                <c:pt idx="6">
                  <c:v>1.2139605462822458</c:v>
                </c:pt>
                <c:pt idx="11">
                  <c:v>1.1560693641618498</c:v>
                </c:pt>
                <c:pt idx="12">
                  <c:v>1.2422360248447204</c:v>
                </c:pt>
                <c:pt idx="14">
                  <c:v>1.2658227848101267</c:v>
                </c:pt>
                <c:pt idx="21">
                  <c:v>1.4209591474245116</c:v>
                </c:pt>
                <c:pt idx="25">
                  <c:v>1.1363636363636365</c:v>
                </c:pt>
                <c:pt idx="26">
                  <c:v>1.1764705882352942</c:v>
                </c:pt>
                <c:pt idx="28">
                  <c:v>1.2539184952978057</c:v>
                </c:pt>
                <c:pt idx="29">
                  <c:v>1.3029315960912051</c:v>
                </c:pt>
                <c:pt idx="30">
                  <c:v>1.349072512647555</c:v>
                </c:pt>
                <c:pt idx="31">
                  <c:v>1.36986301369863</c:v>
                </c:pt>
                <c:pt idx="39">
                  <c:v>1.2841091492776886</c:v>
                </c:pt>
                <c:pt idx="40">
                  <c:v>1.335559265442404</c:v>
                </c:pt>
                <c:pt idx="41">
                  <c:v>1.3840830449826989</c:v>
                </c:pt>
                <c:pt idx="42">
                  <c:v>1.2307692307692308</c:v>
                </c:pt>
                <c:pt idx="43">
                  <c:v>1.309328968903437</c:v>
                </c:pt>
                <c:pt idx="45">
                  <c:v>1.098901098901099</c:v>
                </c:pt>
                <c:pt idx="46">
                  <c:v>1.1869436201780414</c:v>
                </c:pt>
                <c:pt idx="47">
                  <c:v>1.2658227848101267</c:v>
                </c:pt>
                <c:pt idx="48">
                  <c:v>1.362862010221465</c:v>
                </c:pt>
                <c:pt idx="49">
                  <c:v>1.2030075187969924</c:v>
                </c:pt>
                <c:pt idx="50">
                  <c:v>1.2139605462822458</c:v>
                </c:pt>
                <c:pt idx="52">
                  <c:v>1.2422360248447204</c:v>
                </c:pt>
                <c:pt idx="55">
                  <c:v>1.2084592145015105</c:v>
                </c:pt>
                <c:pt idx="56">
                  <c:v>1.3029315960912051</c:v>
                </c:pt>
                <c:pt idx="57">
                  <c:v>1.3289036544850499</c:v>
                </c:pt>
                <c:pt idx="60">
                  <c:v>1.1363636363636365</c:v>
                </c:pt>
                <c:pt idx="69">
                  <c:v>1.1764705882352942</c:v>
                </c:pt>
                <c:pt idx="70">
                  <c:v>1.3289036544850499</c:v>
                </c:pt>
                <c:pt idx="77">
                  <c:v>1.2658227848101267</c:v>
                </c:pt>
                <c:pt idx="82">
                  <c:v>1.342281879194631</c:v>
                </c:pt>
                <c:pt idx="87">
                  <c:v>1.1869436201780414</c:v>
                </c:pt>
              </c:numCache>
            </c:numRef>
          </c:yVal>
          <c:smooth val="0"/>
        </c:ser>
        <c:axId val="3037285"/>
        <c:axId val="27335566"/>
      </c:scatterChart>
      <c:valAx>
        <c:axId val="3037285"/>
        <c:scaling>
          <c:orientation val="minMax"/>
          <c:max val="1.2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IRC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35566"/>
        <c:crosses val="autoZero"/>
        <c:crossBetween val="midCat"/>
        <c:dispUnits/>
      </c:valAx>
      <c:valAx>
        <c:axId val="2733556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800/(560*PHRF)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72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92</xdr:row>
      <xdr:rowOff>85725</xdr:rowOff>
    </xdr:from>
    <xdr:to>
      <xdr:col>6</xdr:col>
      <xdr:colOff>66675</xdr:colOff>
      <xdr:row>117</xdr:row>
      <xdr:rowOff>104775</xdr:rowOff>
    </xdr:to>
    <xdr:graphicFrame>
      <xdr:nvGraphicFramePr>
        <xdr:cNvPr id="1" name="Chart 1"/>
        <xdr:cNvGraphicFramePr/>
      </xdr:nvGraphicFramePr>
      <xdr:xfrm>
        <a:off x="0" y="14982825"/>
        <a:ext cx="5895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6</xdr:col>
      <xdr:colOff>76200</xdr:colOff>
      <xdr:row>144</xdr:row>
      <xdr:rowOff>28575</xdr:rowOff>
    </xdr:to>
    <xdr:graphicFrame>
      <xdr:nvGraphicFramePr>
        <xdr:cNvPr id="2" name="Chart 2"/>
        <xdr:cNvGraphicFramePr/>
      </xdr:nvGraphicFramePr>
      <xdr:xfrm>
        <a:off x="0" y="19269075"/>
        <a:ext cx="59055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6</xdr:col>
      <xdr:colOff>85725</xdr:colOff>
      <xdr:row>170</xdr:row>
      <xdr:rowOff>38100</xdr:rowOff>
    </xdr:to>
    <xdr:graphicFrame>
      <xdr:nvGraphicFramePr>
        <xdr:cNvPr id="3" name="Chart 3"/>
        <xdr:cNvGraphicFramePr/>
      </xdr:nvGraphicFramePr>
      <xdr:xfrm>
        <a:off x="0" y="23479125"/>
        <a:ext cx="591502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6</xdr:col>
      <xdr:colOff>95250</xdr:colOff>
      <xdr:row>197</xdr:row>
      <xdr:rowOff>47625</xdr:rowOff>
    </xdr:to>
    <xdr:graphicFrame>
      <xdr:nvGraphicFramePr>
        <xdr:cNvPr id="4" name="Chart 4"/>
        <xdr:cNvGraphicFramePr/>
      </xdr:nvGraphicFramePr>
      <xdr:xfrm>
        <a:off x="0" y="27851100"/>
        <a:ext cx="5924550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6</xdr:col>
      <xdr:colOff>104775</xdr:colOff>
      <xdr:row>224</xdr:row>
      <xdr:rowOff>57150</xdr:rowOff>
    </xdr:to>
    <xdr:graphicFrame>
      <xdr:nvGraphicFramePr>
        <xdr:cNvPr id="5" name="Chart 5"/>
        <xdr:cNvGraphicFramePr/>
      </xdr:nvGraphicFramePr>
      <xdr:xfrm>
        <a:off x="0" y="32223075"/>
        <a:ext cx="59340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226</xdr:row>
      <xdr:rowOff>0</xdr:rowOff>
    </xdr:from>
    <xdr:to>
      <xdr:col>6</xdr:col>
      <xdr:colOff>114300</xdr:colOff>
      <xdr:row>251</xdr:row>
      <xdr:rowOff>66675</xdr:rowOff>
    </xdr:to>
    <xdr:graphicFrame>
      <xdr:nvGraphicFramePr>
        <xdr:cNvPr id="6" name="Chart 6"/>
        <xdr:cNvGraphicFramePr/>
      </xdr:nvGraphicFramePr>
      <xdr:xfrm>
        <a:off x="0" y="36595050"/>
        <a:ext cx="59436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253</xdr:row>
      <xdr:rowOff>0</xdr:rowOff>
    </xdr:from>
    <xdr:to>
      <xdr:col>6</xdr:col>
      <xdr:colOff>114300</xdr:colOff>
      <xdr:row>278</xdr:row>
      <xdr:rowOff>66675</xdr:rowOff>
    </xdr:to>
    <xdr:graphicFrame>
      <xdr:nvGraphicFramePr>
        <xdr:cNvPr id="7" name="Chart 7"/>
        <xdr:cNvGraphicFramePr/>
      </xdr:nvGraphicFramePr>
      <xdr:xfrm>
        <a:off x="0" y="40967025"/>
        <a:ext cx="5943600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6</xdr:col>
      <xdr:colOff>123825</xdr:colOff>
      <xdr:row>305</xdr:row>
      <xdr:rowOff>76200</xdr:rowOff>
    </xdr:to>
    <xdr:graphicFrame>
      <xdr:nvGraphicFramePr>
        <xdr:cNvPr id="8" name="Chart 8"/>
        <xdr:cNvGraphicFramePr/>
      </xdr:nvGraphicFramePr>
      <xdr:xfrm>
        <a:off x="0" y="45339000"/>
        <a:ext cx="5953125" cy="4124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_lindell@bredband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workbookViewId="0" topLeftCell="A1">
      <selection activeCell="F1" sqref="F1"/>
    </sheetView>
  </sheetViews>
  <sheetFormatPr defaultColWidth="9.140625" defaultRowHeight="12.75"/>
  <cols>
    <col min="1" max="1" width="41.28125" style="0" customWidth="1"/>
    <col min="4" max="4" width="9.57421875" style="0" bestFit="1" customWidth="1"/>
    <col min="8" max="8" width="9.57421875" style="0" bestFit="1" customWidth="1"/>
  </cols>
  <sheetData>
    <row r="1" spans="1:3" ht="12.75">
      <c r="A1" t="s">
        <v>115</v>
      </c>
      <c r="C1" s="5" t="s">
        <v>116</v>
      </c>
    </row>
    <row r="2" spans="1:21" ht="12.75">
      <c r="A2" t="s">
        <v>0</v>
      </c>
      <c r="B2" t="s">
        <v>1</v>
      </c>
      <c r="C2" t="s">
        <v>2</v>
      </c>
      <c r="D2" t="s">
        <v>93</v>
      </c>
      <c r="E2" t="s">
        <v>3</v>
      </c>
      <c r="F2" t="s">
        <v>94</v>
      </c>
      <c r="G2" t="s">
        <v>4</v>
      </c>
      <c r="H2" t="s">
        <v>96</v>
      </c>
      <c r="I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  <c r="U2" t="s">
        <v>107</v>
      </c>
    </row>
    <row r="3" spans="1:13" ht="12.75">
      <c r="A3" t="s">
        <v>95</v>
      </c>
      <c r="B3">
        <v>1.11</v>
      </c>
      <c r="C3">
        <v>721.9</v>
      </c>
      <c r="D3" s="1">
        <f>660/C3</f>
        <v>0.9142540518077297</v>
      </c>
      <c r="M3">
        <f>B3/D3</f>
        <v>1.2141045454545454</v>
      </c>
    </row>
    <row r="4" spans="1:16" ht="12.75">
      <c r="A4" t="s">
        <v>5</v>
      </c>
      <c r="B4">
        <v>1.11</v>
      </c>
      <c r="C4">
        <v>738.8</v>
      </c>
      <c r="D4" s="1">
        <f>660/C4</f>
        <v>0.8933405522468869</v>
      </c>
      <c r="F4" s="1"/>
      <c r="G4">
        <v>0.861</v>
      </c>
      <c r="L4">
        <f aca="true" t="shared" si="0" ref="L4:L67">B4/G4</f>
        <v>1.289198606271777</v>
      </c>
      <c r="M4">
        <f>B4/D4</f>
        <v>1.2425272727272727</v>
      </c>
      <c r="P4">
        <f aca="true" t="shared" si="1" ref="P4:P67">G4/D4</f>
        <v>0.9637981818181818</v>
      </c>
    </row>
    <row r="5" spans="1:21" ht="12.75">
      <c r="A5" t="s">
        <v>6</v>
      </c>
      <c r="B5">
        <v>1.15</v>
      </c>
      <c r="D5" s="1"/>
      <c r="E5">
        <v>695.5</v>
      </c>
      <c r="F5" s="1">
        <f>660/E5</f>
        <v>0.9489575844716032</v>
      </c>
      <c r="H5">
        <v>159</v>
      </c>
      <c r="I5" s="1">
        <f>800/(H5+560)</f>
        <v>1.1126564673157162</v>
      </c>
      <c r="N5">
        <f>B5/F5</f>
        <v>1.2118560606060604</v>
      </c>
      <c r="O5">
        <f>B5/I5</f>
        <v>1.0335625</v>
      </c>
      <c r="U5">
        <f>F5/I5</f>
        <v>0.8528756290438534</v>
      </c>
    </row>
    <row r="6" spans="1:18" ht="12.75">
      <c r="A6" t="s">
        <v>10</v>
      </c>
      <c r="B6">
        <v>1.17</v>
      </c>
      <c r="D6" s="1"/>
      <c r="F6" s="1"/>
      <c r="G6">
        <v>0.918</v>
      </c>
      <c r="H6">
        <v>135</v>
      </c>
      <c r="I6" s="1">
        <f>800/(H6+560)</f>
        <v>1.1510791366906474</v>
      </c>
      <c r="L6">
        <f t="shared" si="0"/>
        <v>1.2745098039215685</v>
      </c>
      <c r="O6">
        <f>B6/I6</f>
        <v>1.0164374999999999</v>
      </c>
      <c r="R6">
        <f>G6/I6</f>
        <v>0.7975125000000001</v>
      </c>
    </row>
    <row r="7" spans="1:9" ht="12.75">
      <c r="A7" t="s">
        <v>7</v>
      </c>
      <c r="D7" s="1"/>
      <c r="F7" s="1"/>
      <c r="G7">
        <v>1.039</v>
      </c>
      <c r="I7" s="1"/>
    </row>
    <row r="8" spans="1:14" ht="12.75">
      <c r="A8" t="s">
        <v>8</v>
      </c>
      <c r="B8">
        <v>1.32</v>
      </c>
      <c r="D8" s="1"/>
      <c r="E8">
        <v>613</v>
      </c>
      <c r="F8" s="1">
        <f>660/E8</f>
        <v>1.0766721044045677</v>
      </c>
      <c r="I8" s="1"/>
      <c r="N8">
        <f>B8/F8</f>
        <v>1.226</v>
      </c>
    </row>
    <row r="9" spans="1:20" ht="12.75">
      <c r="A9" t="s">
        <v>14</v>
      </c>
      <c r="C9">
        <v>674.4</v>
      </c>
      <c r="D9" s="1">
        <f aca="true" t="shared" si="2" ref="D9:D67">660/C9</f>
        <v>0.9786476868327403</v>
      </c>
      <c r="F9" s="1"/>
      <c r="G9">
        <v>0.959</v>
      </c>
      <c r="H9">
        <v>114</v>
      </c>
      <c r="I9" s="1">
        <f>800/(H9+560)</f>
        <v>1.1869436201780414</v>
      </c>
      <c r="P9">
        <f t="shared" si="1"/>
        <v>0.9799236363636362</v>
      </c>
      <c r="R9">
        <f>G9/I9</f>
        <v>0.8079575</v>
      </c>
      <c r="T9">
        <f>D9/I9</f>
        <v>0.8245106761565838</v>
      </c>
    </row>
    <row r="10" spans="1:20" ht="12.75">
      <c r="A10" t="s">
        <v>9</v>
      </c>
      <c r="C10">
        <v>657.1</v>
      </c>
      <c r="D10" s="1">
        <f t="shared" si="2"/>
        <v>1.0044133313042154</v>
      </c>
      <c r="F10" s="1"/>
      <c r="G10">
        <v>0.989</v>
      </c>
      <c r="H10">
        <v>99</v>
      </c>
      <c r="I10" s="1">
        <f>800/(H10+560)</f>
        <v>1.2139605462822458</v>
      </c>
      <c r="P10">
        <f t="shared" si="1"/>
        <v>0.984654393939394</v>
      </c>
      <c r="R10">
        <f>G10/I10</f>
        <v>0.81468875</v>
      </c>
      <c r="T10">
        <f>D10/I10</f>
        <v>0.8273854816618474</v>
      </c>
    </row>
    <row r="11" spans="1:17" ht="12.75">
      <c r="A11" t="s">
        <v>11</v>
      </c>
      <c r="B11">
        <v>1.29</v>
      </c>
      <c r="D11" s="1"/>
      <c r="E11">
        <v>604.7</v>
      </c>
      <c r="F11" s="1">
        <f>660/E11</f>
        <v>1.0914503059368281</v>
      </c>
      <c r="G11">
        <v>1.034</v>
      </c>
      <c r="I11" s="1"/>
      <c r="L11">
        <f t="shared" si="0"/>
        <v>1.2475822050290135</v>
      </c>
      <c r="N11">
        <f>B11/F11</f>
        <v>1.1819136363636364</v>
      </c>
      <c r="Q11">
        <f>G11/F11</f>
        <v>0.9473633333333334</v>
      </c>
    </row>
    <row r="12" spans="1:19" ht="12.75">
      <c r="A12" t="s">
        <v>12</v>
      </c>
      <c r="B12">
        <v>1.31</v>
      </c>
      <c r="C12">
        <v>617.7</v>
      </c>
      <c r="D12" s="1">
        <f t="shared" si="2"/>
        <v>1.0684798445847499</v>
      </c>
      <c r="E12">
        <v>616</v>
      </c>
      <c r="F12" s="1">
        <f>660/E12</f>
        <v>1.0714285714285714</v>
      </c>
      <c r="G12">
        <v>1.045</v>
      </c>
      <c r="I12" s="1"/>
      <c r="L12">
        <f t="shared" si="0"/>
        <v>1.2535885167464116</v>
      </c>
      <c r="M12">
        <f>B12/D12</f>
        <v>1.2260409090909092</v>
      </c>
      <c r="N12">
        <f>B12/F12</f>
        <v>1.2226666666666668</v>
      </c>
      <c r="P12">
        <f t="shared" si="1"/>
        <v>0.9780249999999999</v>
      </c>
      <c r="Q12">
        <f>G12/F12</f>
        <v>0.9753333333333333</v>
      </c>
      <c r="S12">
        <f>D12/F12</f>
        <v>0.9972478549457666</v>
      </c>
    </row>
    <row r="13" spans="1:19" ht="12.75">
      <c r="A13" t="s">
        <v>13</v>
      </c>
      <c r="C13">
        <v>599.9</v>
      </c>
      <c r="D13" s="1">
        <f t="shared" si="2"/>
        <v>1.1001833638939824</v>
      </c>
      <c r="E13">
        <v>592</v>
      </c>
      <c r="F13" s="1">
        <f>660/E13</f>
        <v>1.114864864864865</v>
      </c>
      <c r="G13">
        <v>1.09</v>
      </c>
      <c r="I13" s="1"/>
      <c r="P13">
        <f t="shared" si="1"/>
        <v>0.9907439393939393</v>
      </c>
      <c r="Q13">
        <f>G13/F13</f>
        <v>0.9776969696969697</v>
      </c>
      <c r="S13">
        <f>D13/F13</f>
        <v>0.9868311385230872</v>
      </c>
    </row>
    <row r="14" spans="1:16" ht="12.75">
      <c r="A14" t="s">
        <v>15</v>
      </c>
      <c r="B14">
        <v>1.21</v>
      </c>
      <c r="C14">
        <v>674.1</v>
      </c>
      <c r="D14" s="1">
        <f t="shared" si="2"/>
        <v>0.9790832220738762</v>
      </c>
      <c r="F14" s="1"/>
      <c r="G14">
        <v>0.96</v>
      </c>
      <c r="I14" s="1"/>
      <c r="L14">
        <f t="shared" si="0"/>
        <v>1.2604166666666667</v>
      </c>
      <c r="M14">
        <f>B14/D14</f>
        <v>1.2358500000000001</v>
      </c>
      <c r="P14">
        <f t="shared" si="1"/>
        <v>0.9805090909090909</v>
      </c>
    </row>
    <row r="15" spans="1:20" ht="12.75">
      <c r="A15" t="s">
        <v>16</v>
      </c>
      <c r="B15">
        <v>1.25</v>
      </c>
      <c r="C15">
        <v>642.4</v>
      </c>
      <c r="D15" s="1">
        <f t="shared" si="2"/>
        <v>1.0273972602739727</v>
      </c>
      <c r="F15" s="1"/>
      <c r="G15">
        <v>1.017</v>
      </c>
      <c r="H15">
        <v>132</v>
      </c>
      <c r="I15" s="1">
        <f>800/(H15+560)</f>
        <v>1.1560693641618498</v>
      </c>
      <c r="L15">
        <f t="shared" si="0"/>
        <v>1.2291052114060965</v>
      </c>
      <c r="M15">
        <f>B15/D15</f>
        <v>1.2166666666666666</v>
      </c>
      <c r="O15">
        <f>B15/I15</f>
        <v>1.0812499999999998</v>
      </c>
      <c r="P15">
        <f t="shared" si="1"/>
        <v>0.9898799999999998</v>
      </c>
      <c r="R15">
        <f>G15/I15</f>
        <v>0.8797049999999998</v>
      </c>
      <c r="T15">
        <f>D15/I15</f>
        <v>0.8886986301369864</v>
      </c>
    </row>
    <row r="16" spans="1:20" ht="12.75">
      <c r="A16" t="s">
        <v>17</v>
      </c>
      <c r="B16">
        <v>1.29</v>
      </c>
      <c r="C16">
        <v>631</v>
      </c>
      <c r="D16" s="1">
        <f t="shared" si="2"/>
        <v>1.045958795562599</v>
      </c>
      <c r="F16" s="1"/>
      <c r="G16">
        <v>1.033</v>
      </c>
      <c r="H16">
        <v>84</v>
      </c>
      <c r="I16" s="1">
        <f>800/(H16+560)</f>
        <v>1.2422360248447204</v>
      </c>
      <c r="L16">
        <f t="shared" si="0"/>
        <v>1.2487899322362053</v>
      </c>
      <c r="M16">
        <f>B16/D16</f>
        <v>1.2333181818181818</v>
      </c>
      <c r="O16">
        <f>B16/I16</f>
        <v>1.03845</v>
      </c>
      <c r="P16">
        <f t="shared" si="1"/>
        <v>0.9876106060606059</v>
      </c>
      <c r="R16">
        <f>G16/I16</f>
        <v>0.831565</v>
      </c>
      <c r="T16">
        <f>D16/I16</f>
        <v>0.8419968304278923</v>
      </c>
    </row>
    <row r="17" spans="1:16" ht="12.75">
      <c r="A17" t="s">
        <v>18</v>
      </c>
      <c r="B17">
        <v>1.31</v>
      </c>
      <c r="C17">
        <v>624</v>
      </c>
      <c r="D17" s="1">
        <f t="shared" si="2"/>
        <v>1.0576923076923077</v>
      </c>
      <c r="F17" s="1"/>
      <c r="G17">
        <v>1.04</v>
      </c>
      <c r="I17" s="1"/>
      <c r="L17">
        <f t="shared" si="0"/>
        <v>1.2596153846153846</v>
      </c>
      <c r="M17">
        <f>B17/D17</f>
        <v>1.2385454545454546</v>
      </c>
      <c r="P17">
        <f t="shared" si="1"/>
        <v>0.9832727272727273</v>
      </c>
    </row>
    <row r="18" spans="1:20" ht="12.75">
      <c r="A18" t="s">
        <v>19</v>
      </c>
      <c r="C18">
        <v>608</v>
      </c>
      <c r="D18" s="1">
        <f t="shared" si="2"/>
        <v>1.0855263157894737</v>
      </c>
      <c r="F18" s="1"/>
      <c r="G18">
        <v>1.08</v>
      </c>
      <c r="H18">
        <v>72</v>
      </c>
      <c r="I18" s="1">
        <f>800/(H18+560)</f>
        <v>1.2658227848101267</v>
      </c>
      <c r="P18">
        <f t="shared" si="1"/>
        <v>0.994909090909091</v>
      </c>
      <c r="R18">
        <f>G18/I18</f>
        <v>0.8532</v>
      </c>
      <c r="T18">
        <f>D18/I18</f>
        <v>0.8575657894736841</v>
      </c>
    </row>
    <row r="19" spans="1:16" ht="12.75">
      <c r="A19" t="s">
        <v>20</v>
      </c>
      <c r="C19">
        <v>657</v>
      </c>
      <c r="D19" s="1">
        <f t="shared" si="2"/>
        <v>1.004566210045662</v>
      </c>
      <c r="F19" s="1"/>
      <c r="G19">
        <v>0.98</v>
      </c>
      <c r="I19" s="1"/>
      <c r="P19">
        <f t="shared" si="1"/>
        <v>0.9755454545454546</v>
      </c>
    </row>
    <row r="20" spans="1:17" ht="12.75">
      <c r="A20" t="s">
        <v>21</v>
      </c>
      <c r="D20" s="1"/>
      <c r="E20">
        <v>616.5</v>
      </c>
      <c r="F20" s="1">
        <f>660/E20</f>
        <v>1.0705596107055961</v>
      </c>
      <c r="G20">
        <v>1.037</v>
      </c>
      <c r="I20" s="1"/>
      <c r="Q20">
        <f>G20/F20</f>
        <v>0.9686522727272726</v>
      </c>
    </row>
    <row r="21" spans="1:19" ht="12.75">
      <c r="A21" t="s">
        <v>22</v>
      </c>
      <c r="B21">
        <v>1.19</v>
      </c>
      <c r="C21">
        <v>689</v>
      </c>
      <c r="D21" s="1">
        <f t="shared" si="2"/>
        <v>0.9579100145137881</v>
      </c>
      <c r="E21">
        <v>684</v>
      </c>
      <c r="F21" s="1">
        <f>660/E21</f>
        <v>0.9649122807017544</v>
      </c>
      <c r="G21">
        <v>0.963</v>
      </c>
      <c r="I21" s="1"/>
      <c r="L21">
        <f t="shared" si="0"/>
        <v>1.2357217030114227</v>
      </c>
      <c r="M21">
        <f>B21/D21</f>
        <v>1.2422878787878788</v>
      </c>
      <c r="N21">
        <f>B21/F21</f>
        <v>1.2332727272727273</v>
      </c>
      <c r="P21">
        <f t="shared" si="1"/>
        <v>1.0053136363636364</v>
      </c>
      <c r="Q21">
        <f>G21/F21</f>
        <v>0.9980181818181818</v>
      </c>
      <c r="S21">
        <f>D21/F21</f>
        <v>0.9927431059506531</v>
      </c>
    </row>
    <row r="22" spans="1:9" ht="12.75">
      <c r="A22" t="s">
        <v>24</v>
      </c>
      <c r="D22" s="1"/>
      <c r="F22" s="1"/>
      <c r="G22">
        <v>0.985</v>
      </c>
      <c r="I22" s="1"/>
    </row>
    <row r="23" spans="1:19" ht="12.75">
      <c r="A23" t="s">
        <v>23</v>
      </c>
      <c r="B23">
        <v>1.27</v>
      </c>
      <c r="C23">
        <v>610.7</v>
      </c>
      <c r="D23" s="1">
        <f t="shared" si="2"/>
        <v>1.0807270345505158</v>
      </c>
      <c r="E23">
        <v>635</v>
      </c>
      <c r="F23" s="1">
        <f>660/E23</f>
        <v>1.0393700787401574</v>
      </c>
      <c r="G23">
        <v>1.035</v>
      </c>
      <c r="I23" s="1"/>
      <c r="L23">
        <f t="shared" si="0"/>
        <v>1.2270531400966185</v>
      </c>
      <c r="M23">
        <f>B23/D23</f>
        <v>1.1751348484848485</v>
      </c>
      <c r="N23">
        <f>B23/F23</f>
        <v>1.2218939393939394</v>
      </c>
      <c r="P23">
        <f t="shared" si="1"/>
        <v>0.9576886363636363</v>
      </c>
      <c r="Q23">
        <f>G23/F23</f>
        <v>0.9957954545454545</v>
      </c>
      <c r="S23">
        <f>D23/F23</f>
        <v>1.0397904044539055</v>
      </c>
    </row>
    <row r="24" spans="1:9" ht="12.75">
      <c r="A24" t="s">
        <v>25</v>
      </c>
      <c r="D24" s="1"/>
      <c r="F24" s="1"/>
      <c r="G24">
        <v>1.04</v>
      </c>
      <c r="I24" s="1"/>
    </row>
    <row r="25" spans="1:20" ht="12.75">
      <c r="A25" t="s">
        <v>26</v>
      </c>
      <c r="B25">
        <v>1.47</v>
      </c>
      <c r="C25">
        <v>549.9</v>
      </c>
      <c r="D25" s="1">
        <f t="shared" si="2"/>
        <v>1.2002182214948174</v>
      </c>
      <c r="F25" s="1"/>
      <c r="G25">
        <v>1.177</v>
      </c>
      <c r="H25">
        <v>3</v>
      </c>
      <c r="I25" s="1">
        <f>800/(H25+560)</f>
        <v>1.4209591474245116</v>
      </c>
      <c r="L25">
        <f t="shared" si="0"/>
        <v>1.2489379779099405</v>
      </c>
      <c r="M25">
        <f>B25/D25</f>
        <v>1.2247772727272725</v>
      </c>
      <c r="O25">
        <f>B25/I25</f>
        <v>1.0345125</v>
      </c>
      <c r="P25">
        <f t="shared" si="1"/>
        <v>0.9806549999999999</v>
      </c>
      <c r="R25">
        <f>G25/I25</f>
        <v>0.8283137500000001</v>
      </c>
      <c r="T25">
        <f>D25/I25</f>
        <v>0.8446535733769778</v>
      </c>
    </row>
    <row r="26" spans="1:16" ht="12.75">
      <c r="A26" t="s">
        <v>27</v>
      </c>
      <c r="C26">
        <v>620</v>
      </c>
      <c r="D26" s="1">
        <f t="shared" si="2"/>
        <v>1.064516129032258</v>
      </c>
      <c r="F26" s="1"/>
      <c r="G26">
        <v>1.036</v>
      </c>
      <c r="I26" s="1"/>
      <c r="P26">
        <f t="shared" si="1"/>
        <v>0.9732121212121213</v>
      </c>
    </row>
    <row r="27" spans="1:12" ht="12.75">
      <c r="A27" t="s">
        <v>28</v>
      </c>
      <c r="B27">
        <v>1.19</v>
      </c>
      <c r="D27" s="1"/>
      <c r="F27" s="1"/>
      <c r="G27">
        <v>0.98</v>
      </c>
      <c r="I27" s="1"/>
      <c r="L27">
        <f t="shared" si="0"/>
        <v>1.2142857142857142</v>
      </c>
    </row>
    <row r="28" spans="1:19" ht="12.75">
      <c r="A28" t="s">
        <v>29</v>
      </c>
      <c r="B28">
        <v>1.19</v>
      </c>
      <c r="C28">
        <v>678</v>
      </c>
      <c r="D28" s="1">
        <f t="shared" si="2"/>
        <v>0.9734513274336283</v>
      </c>
      <c r="E28">
        <v>664</v>
      </c>
      <c r="F28" s="1">
        <f>660/E28</f>
        <v>0.9939759036144579</v>
      </c>
      <c r="G28">
        <v>0.962</v>
      </c>
      <c r="I28" s="1"/>
      <c r="L28">
        <f t="shared" si="0"/>
        <v>1.237006237006237</v>
      </c>
      <c r="M28">
        <f>B28/D28</f>
        <v>1.2224545454545455</v>
      </c>
      <c r="N28">
        <f>B28/F28</f>
        <v>1.1972121212121212</v>
      </c>
      <c r="P28">
        <f t="shared" si="1"/>
        <v>0.9882363636363637</v>
      </c>
      <c r="Q28">
        <f>G28/F28</f>
        <v>0.9678303030303029</v>
      </c>
      <c r="S28">
        <f>D28/F28</f>
        <v>0.9793510324483775</v>
      </c>
    </row>
    <row r="29" spans="1:18" ht="12.75">
      <c r="A29" t="s">
        <v>31</v>
      </c>
      <c r="B29">
        <v>1.14</v>
      </c>
      <c r="D29" s="1"/>
      <c r="F29" s="1"/>
      <c r="G29">
        <v>0.906</v>
      </c>
      <c r="H29">
        <v>144</v>
      </c>
      <c r="I29" s="1">
        <f>800/(H29+560)</f>
        <v>1.1363636363636365</v>
      </c>
      <c r="L29">
        <f t="shared" si="0"/>
        <v>1.258278145695364</v>
      </c>
      <c r="O29">
        <f>B29/I29</f>
        <v>1.0031999999999999</v>
      </c>
      <c r="R29">
        <f>G29/I29</f>
        <v>0.79728</v>
      </c>
    </row>
    <row r="30" spans="1:20" ht="12.75">
      <c r="A30" t="s">
        <v>30</v>
      </c>
      <c r="B30">
        <v>1.2</v>
      </c>
      <c r="C30">
        <v>687.3</v>
      </c>
      <c r="D30" s="1">
        <f t="shared" si="2"/>
        <v>0.9602793539938892</v>
      </c>
      <c r="F30" s="1"/>
      <c r="G30">
        <v>0.958</v>
      </c>
      <c r="H30">
        <v>120</v>
      </c>
      <c r="I30" s="1">
        <f>800/(H30+560)</f>
        <v>1.1764705882352942</v>
      </c>
      <c r="L30">
        <f t="shared" si="0"/>
        <v>1.2526096033402923</v>
      </c>
      <c r="M30">
        <f>B30/D30</f>
        <v>1.2496363636363634</v>
      </c>
      <c r="O30">
        <f>B30/I30</f>
        <v>1.02</v>
      </c>
      <c r="P30">
        <f t="shared" si="1"/>
        <v>0.9976263636363635</v>
      </c>
      <c r="R30">
        <f>G30/I30</f>
        <v>0.8142999999999999</v>
      </c>
      <c r="T30">
        <f>D30/I30</f>
        <v>0.8162374508948058</v>
      </c>
    </row>
    <row r="31" spans="1:12" ht="12.75">
      <c r="A31" t="s">
        <v>32</v>
      </c>
      <c r="B31">
        <v>1.18</v>
      </c>
      <c r="D31" s="1"/>
      <c r="F31" s="1"/>
      <c r="G31">
        <v>0.949</v>
      </c>
      <c r="I31" s="1"/>
      <c r="L31">
        <f t="shared" si="0"/>
        <v>1.2434141201264488</v>
      </c>
    </row>
    <row r="32" spans="1:20" ht="12.75">
      <c r="A32" t="s">
        <v>33</v>
      </c>
      <c r="B32">
        <v>1.29</v>
      </c>
      <c r="C32">
        <v>633</v>
      </c>
      <c r="D32" s="1">
        <f t="shared" si="2"/>
        <v>1.042654028436019</v>
      </c>
      <c r="F32" s="1"/>
      <c r="G32">
        <v>1.03</v>
      </c>
      <c r="H32">
        <v>78</v>
      </c>
      <c r="I32" s="1">
        <f>800/(H32+560)</f>
        <v>1.2539184952978057</v>
      </c>
      <c r="L32">
        <f t="shared" si="0"/>
        <v>1.2524271844660195</v>
      </c>
      <c r="M32">
        <f>B32/D32</f>
        <v>1.2372272727272726</v>
      </c>
      <c r="O32">
        <f>B32/I32</f>
        <v>1.028775</v>
      </c>
      <c r="P32">
        <f t="shared" si="1"/>
        <v>0.9878636363636363</v>
      </c>
      <c r="R32">
        <f>G32/I32</f>
        <v>0.821425</v>
      </c>
      <c r="T32">
        <f>D32/I32</f>
        <v>0.8315165876777252</v>
      </c>
    </row>
    <row r="33" spans="1:20" ht="12.75">
      <c r="A33" t="s">
        <v>34</v>
      </c>
      <c r="B33">
        <v>1.34</v>
      </c>
      <c r="C33">
        <v>606</v>
      </c>
      <c r="D33" s="1">
        <f t="shared" si="2"/>
        <v>1.0891089108910892</v>
      </c>
      <c r="F33" s="1"/>
      <c r="G33">
        <v>1.075</v>
      </c>
      <c r="H33">
        <v>54</v>
      </c>
      <c r="I33" s="1">
        <f>800/(H33+560)</f>
        <v>1.3029315960912051</v>
      </c>
      <c r="L33">
        <f t="shared" si="0"/>
        <v>1.2465116279069768</v>
      </c>
      <c r="M33">
        <f>B33/D33</f>
        <v>1.2303636363636363</v>
      </c>
      <c r="O33">
        <f>B33/I33</f>
        <v>1.02845</v>
      </c>
      <c r="P33">
        <f t="shared" si="1"/>
        <v>0.9870454545454544</v>
      </c>
      <c r="R33">
        <f>G33/I33</f>
        <v>0.8250625</v>
      </c>
      <c r="T33">
        <f>D33/I33</f>
        <v>0.835891089108911</v>
      </c>
    </row>
    <row r="34" spans="1:21" ht="12.75">
      <c r="A34" t="s">
        <v>35</v>
      </c>
      <c r="B34">
        <v>1.44</v>
      </c>
      <c r="C34">
        <v>567</v>
      </c>
      <c r="D34" s="1">
        <f t="shared" si="2"/>
        <v>1.164021164021164</v>
      </c>
      <c r="E34">
        <v>565</v>
      </c>
      <c r="F34" s="1">
        <f>660/E34</f>
        <v>1.168141592920354</v>
      </c>
      <c r="G34">
        <v>1.114</v>
      </c>
      <c r="H34" s="2">
        <v>33</v>
      </c>
      <c r="I34" s="1">
        <f>800/(H34+560)</f>
        <v>1.349072512647555</v>
      </c>
      <c r="L34">
        <f t="shared" si="0"/>
        <v>1.2926391382405744</v>
      </c>
      <c r="M34">
        <f>B34/D34</f>
        <v>1.237090909090909</v>
      </c>
      <c r="N34">
        <f>B34/F34</f>
        <v>1.2327272727272727</v>
      </c>
      <c r="O34">
        <f>B34/I34</f>
        <v>1.0674</v>
      </c>
      <c r="P34">
        <f t="shared" si="1"/>
        <v>0.9570272727272728</v>
      </c>
      <c r="Q34">
        <f>G34/F34</f>
        <v>0.9536515151515152</v>
      </c>
      <c r="R34">
        <f>G34/I34</f>
        <v>0.8257525</v>
      </c>
      <c r="S34">
        <f>D34/F34</f>
        <v>0.9964726631393297</v>
      </c>
      <c r="T34">
        <f>D34/I34</f>
        <v>0.8628306878306877</v>
      </c>
      <c r="U34">
        <f>F34/I34</f>
        <v>0.8658849557522124</v>
      </c>
    </row>
    <row r="35" spans="1:21" ht="12.75">
      <c r="A35" t="s">
        <v>36</v>
      </c>
      <c r="B35">
        <v>1.38</v>
      </c>
      <c r="D35" s="1"/>
      <c r="E35">
        <v>568</v>
      </c>
      <c r="F35" s="1">
        <f>660/E35</f>
        <v>1.1619718309859155</v>
      </c>
      <c r="G35">
        <v>1.13</v>
      </c>
      <c r="H35">
        <v>24</v>
      </c>
      <c r="I35" s="1">
        <f>800/(H35+560)</f>
        <v>1.36986301369863</v>
      </c>
      <c r="L35">
        <f t="shared" si="0"/>
        <v>1.2212389380530975</v>
      </c>
      <c r="N35">
        <f>B35/F35</f>
        <v>1.1876363636363636</v>
      </c>
      <c r="O35">
        <f>B35/I35</f>
        <v>1.0074</v>
      </c>
      <c r="Q35">
        <f>G35/F35</f>
        <v>0.9724848484848484</v>
      </c>
      <c r="R35">
        <f>G35/I35</f>
        <v>0.8249</v>
      </c>
      <c r="U35">
        <f>F35/I35</f>
        <v>0.8482394366197183</v>
      </c>
    </row>
    <row r="36" spans="1:12" ht="12.75">
      <c r="A36" t="s">
        <v>37</v>
      </c>
      <c r="B36">
        <v>1.16</v>
      </c>
      <c r="D36" s="1"/>
      <c r="F36" s="1"/>
      <c r="G36">
        <v>0.923</v>
      </c>
      <c r="I36" s="1"/>
      <c r="L36">
        <f t="shared" si="0"/>
        <v>1.2567713976164678</v>
      </c>
    </row>
    <row r="37" spans="1:12" ht="12.75">
      <c r="A37" t="s">
        <v>38</v>
      </c>
      <c r="B37">
        <v>1.03</v>
      </c>
      <c r="D37" s="1"/>
      <c r="F37" s="1"/>
      <c r="G37">
        <v>0.84</v>
      </c>
      <c r="I37" s="1"/>
      <c r="L37">
        <f t="shared" si="0"/>
        <v>1.2261904761904763</v>
      </c>
    </row>
    <row r="38" spans="1:12" ht="12.75">
      <c r="A38" t="s">
        <v>39</v>
      </c>
      <c r="B38">
        <v>1.09</v>
      </c>
      <c r="D38" s="1"/>
      <c r="F38" s="1"/>
      <c r="G38">
        <v>0.868</v>
      </c>
      <c r="I38" s="1"/>
      <c r="L38">
        <f t="shared" si="0"/>
        <v>1.2557603686635945</v>
      </c>
    </row>
    <row r="39" spans="1:9" ht="12.75">
      <c r="A39" t="s">
        <v>43</v>
      </c>
      <c r="B39">
        <v>1.23</v>
      </c>
      <c r="D39" s="1"/>
      <c r="F39" s="1"/>
      <c r="I39" s="1"/>
    </row>
    <row r="40" spans="1:16" ht="12.75">
      <c r="A40" t="s">
        <v>40</v>
      </c>
      <c r="B40">
        <v>1.33</v>
      </c>
      <c r="C40">
        <v>623</v>
      </c>
      <c r="D40" s="1">
        <f t="shared" si="2"/>
        <v>1.059390048154093</v>
      </c>
      <c r="F40" s="1"/>
      <c r="G40">
        <v>1.029</v>
      </c>
      <c r="I40" s="1"/>
      <c r="L40">
        <f t="shared" si="0"/>
        <v>1.2925170068027212</v>
      </c>
      <c r="M40">
        <f>B40/D40</f>
        <v>1.2554393939393942</v>
      </c>
      <c r="P40">
        <f t="shared" si="1"/>
        <v>0.9713136363636364</v>
      </c>
    </row>
    <row r="41" spans="1:16" ht="12.75">
      <c r="A41" t="s">
        <v>41</v>
      </c>
      <c r="C41">
        <v>603</v>
      </c>
      <c r="D41" s="1">
        <f t="shared" si="2"/>
        <v>1.0945273631840795</v>
      </c>
      <c r="F41" s="1"/>
      <c r="G41">
        <v>1.037</v>
      </c>
      <c r="I41" s="1"/>
      <c r="P41">
        <f t="shared" si="1"/>
        <v>0.9474409090909091</v>
      </c>
    </row>
    <row r="42" spans="1:16" ht="12.75">
      <c r="A42" t="s">
        <v>42</v>
      </c>
      <c r="C42">
        <v>603</v>
      </c>
      <c r="D42" s="1">
        <f t="shared" si="2"/>
        <v>1.0945273631840795</v>
      </c>
      <c r="F42" s="1"/>
      <c r="G42">
        <v>1.08</v>
      </c>
      <c r="I42" s="1"/>
      <c r="P42">
        <f t="shared" si="1"/>
        <v>0.9867272727272729</v>
      </c>
    </row>
    <row r="43" spans="1:20" ht="12.75">
      <c r="A43" t="s">
        <v>44</v>
      </c>
      <c r="B43">
        <v>1.32</v>
      </c>
      <c r="C43">
        <v>618</v>
      </c>
      <c r="D43" s="1">
        <f t="shared" si="2"/>
        <v>1.0679611650485437</v>
      </c>
      <c r="F43" s="1"/>
      <c r="G43">
        <v>1.055</v>
      </c>
      <c r="H43">
        <v>63</v>
      </c>
      <c r="I43" s="1">
        <f>800/(H43+560)</f>
        <v>1.2841091492776886</v>
      </c>
      <c r="L43">
        <f t="shared" si="0"/>
        <v>1.2511848341232228</v>
      </c>
      <c r="M43">
        <f>B43/D43</f>
        <v>1.236</v>
      </c>
      <c r="O43">
        <f>B43/I43</f>
        <v>1.0279500000000001</v>
      </c>
      <c r="P43">
        <f t="shared" si="1"/>
        <v>0.9878636363636364</v>
      </c>
      <c r="R43">
        <f>G43/I43</f>
        <v>0.8215812499999999</v>
      </c>
      <c r="T43">
        <f>D43/I43</f>
        <v>0.8316747572815534</v>
      </c>
    </row>
    <row r="44" spans="1:20" ht="12.75">
      <c r="A44" t="s">
        <v>45</v>
      </c>
      <c r="B44">
        <v>1.38</v>
      </c>
      <c r="C44">
        <v>594</v>
      </c>
      <c r="D44" s="1">
        <f t="shared" si="2"/>
        <v>1.1111111111111112</v>
      </c>
      <c r="F44" s="1"/>
      <c r="G44">
        <v>1.095</v>
      </c>
      <c r="H44">
        <v>39</v>
      </c>
      <c r="I44" s="1">
        <f>800/(H44+560)</f>
        <v>1.335559265442404</v>
      </c>
      <c r="L44">
        <f t="shared" si="0"/>
        <v>1.2602739726027397</v>
      </c>
      <c r="M44">
        <f>B44/D44</f>
        <v>1.2419999999999998</v>
      </c>
      <c r="O44">
        <f>B44/I44</f>
        <v>1.033275</v>
      </c>
      <c r="P44">
        <f t="shared" si="1"/>
        <v>0.9854999999999999</v>
      </c>
      <c r="R44">
        <f>G44/I44</f>
        <v>0.81988125</v>
      </c>
      <c r="T44">
        <f>D44/I44</f>
        <v>0.8319444444444445</v>
      </c>
    </row>
    <row r="45" spans="1:20" ht="12.75">
      <c r="A45" t="s">
        <v>46</v>
      </c>
      <c r="C45">
        <v>551</v>
      </c>
      <c r="D45" s="1">
        <f t="shared" si="2"/>
        <v>1.1978221415607986</v>
      </c>
      <c r="F45" s="1"/>
      <c r="G45">
        <v>1.165</v>
      </c>
      <c r="H45">
        <v>18</v>
      </c>
      <c r="I45" s="1">
        <f>800/(H45+560)</f>
        <v>1.3840830449826989</v>
      </c>
      <c r="P45">
        <f t="shared" si="1"/>
        <v>0.9725984848484849</v>
      </c>
      <c r="R45">
        <f>G45/I45</f>
        <v>0.8417125000000001</v>
      </c>
      <c r="T45">
        <f>D45/I45</f>
        <v>0.8654264972776771</v>
      </c>
    </row>
    <row r="46" spans="1:21" ht="12.75">
      <c r="A46" t="s">
        <v>47</v>
      </c>
      <c r="B46">
        <v>1.29</v>
      </c>
      <c r="C46">
        <v>624.8</v>
      </c>
      <c r="D46" s="1">
        <f t="shared" si="2"/>
        <v>1.0563380281690142</v>
      </c>
      <c r="E46">
        <v>612</v>
      </c>
      <c r="F46" s="1">
        <f>660/E46</f>
        <v>1.0784313725490196</v>
      </c>
      <c r="G46">
        <v>1.02</v>
      </c>
      <c r="H46" s="2">
        <v>90</v>
      </c>
      <c r="I46" s="1">
        <f>800/(H46+560)</f>
        <v>1.2307692307692308</v>
      </c>
      <c r="L46">
        <f t="shared" si="0"/>
        <v>1.2647058823529411</v>
      </c>
      <c r="M46">
        <f>B46/D46</f>
        <v>1.2211999999999998</v>
      </c>
      <c r="N46">
        <f>B46/F46</f>
        <v>1.1961818181818182</v>
      </c>
      <c r="O46">
        <f>B46/I46</f>
        <v>1.048125</v>
      </c>
      <c r="P46">
        <f t="shared" si="1"/>
        <v>0.9655999999999999</v>
      </c>
      <c r="Q46">
        <f>G46/F46</f>
        <v>0.9458181818181819</v>
      </c>
      <c r="R46">
        <f>G46/I46</f>
        <v>0.82875</v>
      </c>
      <c r="S46">
        <f>D46/F46</f>
        <v>0.9795134443021769</v>
      </c>
      <c r="T46">
        <f>D46/I46</f>
        <v>0.858274647887324</v>
      </c>
      <c r="U46">
        <f>F46/I46</f>
        <v>0.8762254901960783</v>
      </c>
    </row>
    <row r="47" spans="1:20" ht="12.75">
      <c r="A47" t="s">
        <v>48</v>
      </c>
      <c r="B47">
        <v>1.38</v>
      </c>
      <c r="C47">
        <v>589.4</v>
      </c>
      <c r="D47" s="1">
        <f t="shared" si="2"/>
        <v>1.1197828299966068</v>
      </c>
      <c r="F47" s="1"/>
      <c r="G47">
        <v>1.1</v>
      </c>
      <c r="H47">
        <v>51</v>
      </c>
      <c r="I47" s="1">
        <f>800/(H47+560)</f>
        <v>1.309328968903437</v>
      </c>
      <c r="L47">
        <f t="shared" si="0"/>
        <v>1.2545454545454544</v>
      </c>
      <c r="M47">
        <f>B47/D47</f>
        <v>1.232381818181818</v>
      </c>
      <c r="O47">
        <f>B47/I47</f>
        <v>1.0539749999999999</v>
      </c>
      <c r="P47">
        <f t="shared" si="1"/>
        <v>0.9823333333333333</v>
      </c>
      <c r="R47">
        <f>G47/I47</f>
        <v>0.840125</v>
      </c>
      <c r="T47">
        <f>D47/I47</f>
        <v>0.8552341364099084</v>
      </c>
    </row>
    <row r="48" spans="1:17" ht="12.75">
      <c r="A48" t="s">
        <v>49</v>
      </c>
      <c r="B48">
        <v>1.42</v>
      </c>
      <c r="D48" s="1"/>
      <c r="E48">
        <v>561.9</v>
      </c>
      <c r="F48" s="1">
        <f>660/E48</f>
        <v>1.174586225306994</v>
      </c>
      <c r="G48">
        <v>1.14</v>
      </c>
      <c r="I48" s="1"/>
      <c r="L48">
        <f t="shared" si="0"/>
        <v>1.2456140350877194</v>
      </c>
      <c r="N48">
        <f>B48/F48</f>
        <v>1.2089363636363637</v>
      </c>
      <c r="Q48">
        <f>G48/F48</f>
        <v>0.9705545454545454</v>
      </c>
    </row>
    <row r="49" spans="1:20" ht="12.75">
      <c r="A49" t="s">
        <v>50</v>
      </c>
      <c r="B49">
        <v>1.11</v>
      </c>
      <c r="C49">
        <v>741.7</v>
      </c>
      <c r="D49" s="1">
        <f t="shared" si="2"/>
        <v>0.8898476472967507</v>
      </c>
      <c r="F49" s="1"/>
      <c r="G49">
        <v>0.903</v>
      </c>
      <c r="H49">
        <v>168</v>
      </c>
      <c r="I49" s="1">
        <f aca="true" t="shared" si="3" ref="I49:I54">800/(H49+560)</f>
        <v>1.098901098901099</v>
      </c>
      <c r="L49">
        <f t="shared" si="0"/>
        <v>1.2292358803986712</v>
      </c>
      <c r="M49">
        <f>B49/D49</f>
        <v>1.2474045454545455</v>
      </c>
      <c r="O49">
        <f>B49/I49</f>
        <v>1.0101</v>
      </c>
      <c r="P49">
        <f t="shared" si="1"/>
        <v>1.0147804545454546</v>
      </c>
      <c r="R49">
        <f aca="true" t="shared" si="4" ref="R49:R54">G49/I49</f>
        <v>0.82173</v>
      </c>
      <c r="T49">
        <f aca="true" t="shared" si="5" ref="T49:T54">D49/I49</f>
        <v>0.8097613590400431</v>
      </c>
    </row>
    <row r="50" spans="1:20" ht="12.75">
      <c r="A50" t="s">
        <v>51</v>
      </c>
      <c r="C50">
        <v>670.7</v>
      </c>
      <c r="D50" s="1">
        <f t="shared" si="2"/>
        <v>0.9840465185626956</v>
      </c>
      <c r="F50" s="1"/>
      <c r="G50">
        <v>0.96</v>
      </c>
      <c r="H50">
        <v>114</v>
      </c>
      <c r="I50" s="1">
        <f t="shared" si="3"/>
        <v>1.1869436201780414</v>
      </c>
      <c r="P50">
        <f t="shared" si="1"/>
        <v>0.9755636363636364</v>
      </c>
      <c r="R50">
        <f t="shared" si="4"/>
        <v>0.8088000000000001</v>
      </c>
      <c r="T50">
        <f t="shared" si="5"/>
        <v>0.8290591918890712</v>
      </c>
    </row>
    <row r="51" spans="1:20" ht="12.75">
      <c r="A51" t="s">
        <v>52</v>
      </c>
      <c r="C51">
        <v>633.7</v>
      </c>
      <c r="D51" s="1">
        <f t="shared" si="2"/>
        <v>1.0415022881489664</v>
      </c>
      <c r="F51" s="1"/>
      <c r="G51">
        <v>1.025</v>
      </c>
      <c r="H51">
        <v>72</v>
      </c>
      <c r="I51" s="1">
        <f t="shared" si="3"/>
        <v>1.2658227848101267</v>
      </c>
      <c r="P51">
        <f t="shared" si="1"/>
        <v>0.984155303030303</v>
      </c>
      <c r="R51">
        <f t="shared" si="4"/>
        <v>0.8097499999999999</v>
      </c>
      <c r="T51">
        <f t="shared" si="5"/>
        <v>0.8227868076376834</v>
      </c>
    </row>
    <row r="52" spans="1:20" ht="12.75">
      <c r="A52" t="s">
        <v>53</v>
      </c>
      <c r="C52">
        <v>586</v>
      </c>
      <c r="D52" s="1">
        <f t="shared" si="2"/>
        <v>1.1262798634812288</v>
      </c>
      <c r="F52" s="1"/>
      <c r="G52">
        <v>1.105</v>
      </c>
      <c r="H52">
        <v>27</v>
      </c>
      <c r="I52" s="1">
        <f t="shared" si="3"/>
        <v>1.362862010221465</v>
      </c>
      <c r="P52">
        <f t="shared" si="1"/>
        <v>0.9811060606060605</v>
      </c>
      <c r="R52">
        <f t="shared" si="4"/>
        <v>0.81079375</v>
      </c>
      <c r="T52">
        <f t="shared" si="5"/>
        <v>0.8264078498293517</v>
      </c>
    </row>
    <row r="53" spans="1:21" ht="12.75">
      <c r="A53" t="s">
        <v>54</v>
      </c>
      <c r="B53">
        <v>1.22</v>
      </c>
      <c r="C53">
        <v>679.6</v>
      </c>
      <c r="D53" s="1">
        <f t="shared" si="2"/>
        <v>0.9711595055915244</v>
      </c>
      <c r="E53">
        <v>677</v>
      </c>
      <c r="F53" s="1">
        <f>660/E53</f>
        <v>0.9748892171344166</v>
      </c>
      <c r="G53">
        <v>0.972</v>
      </c>
      <c r="H53" s="2">
        <v>105</v>
      </c>
      <c r="I53" s="1">
        <f t="shared" si="3"/>
        <v>1.2030075187969924</v>
      </c>
      <c r="L53">
        <f t="shared" si="0"/>
        <v>1.2551440329218106</v>
      </c>
      <c r="M53">
        <f>B53/D53</f>
        <v>1.256230303030303</v>
      </c>
      <c r="N53">
        <f>B53/F53</f>
        <v>1.2514242424242423</v>
      </c>
      <c r="O53">
        <f>B53/I53</f>
        <v>1.014125</v>
      </c>
      <c r="P53">
        <f t="shared" si="1"/>
        <v>1.0008654545454545</v>
      </c>
      <c r="Q53">
        <f>G53/F53</f>
        <v>0.9970363636363636</v>
      </c>
      <c r="R53">
        <f t="shared" si="4"/>
        <v>0.807975</v>
      </c>
      <c r="S53">
        <f>D53/F53</f>
        <v>0.9961742201294879</v>
      </c>
      <c r="T53">
        <f t="shared" si="5"/>
        <v>0.8072763390229547</v>
      </c>
      <c r="U53">
        <f>F53/I53</f>
        <v>0.8103766617429838</v>
      </c>
    </row>
    <row r="54" spans="1:21" ht="12.75">
      <c r="A54" t="s">
        <v>55</v>
      </c>
      <c r="B54">
        <v>1.26</v>
      </c>
      <c r="C54">
        <v>653.1</v>
      </c>
      <c r="D54" s="1">
        <f t="shared" si="2"/>
        <v>1.0105649977032614</v>
      </c>
      <c r="E54">
        <v>643.2</v>
      </c>
      <c r="F54" s="1">
        <f>660/E54</f>
        <v>1.0261194029850746</v>
      </c>
      <c r="G54">
        <v>0.99</v>
      </c>
      <c r="H54" s="2">
        <v>99</v>
      </c>
      <c r="I54" s="1">
        <f t="shared" si="3"/>
        <v>1.2139605462822458</v>
      </c>
      <c r="L54">
        <f t="shared" si="0"/>
        <v>1.2727272727272727</v>
      </c>
      <c r="M54">
        <f>B54/D54</f>
        <v>1.2468272727272727</v>
      </c>
      <c r="N54">
        <f>B54/F54</f>
        <v>1.2279272727272728</v>
      </c>
      <c r="O54">
        <f>B54/I54</f>
        <v>1.037925</v>
      </c>
      <c r="P54">
        <f t="shared" si="1"/>
        <v>0.97965</v>
      </c>
      <c r="Q54">
        <f>G54/F54</f>
        <v>0.9648</v>
      </c>
      <c r="R54">
        <f t="shared" si="4"/>
        <v>0.8155125</v>
      </c>
      <c r="S54">
        <f>D54/F54</f>
        <v>0.9848415250344511</v>
      </c>
      <c r="T54">
        <f t="shared" si="5"/>
        <v>0.8324529168580616</v>
      </c>
      <c r="U54">
        <f>F54/I54</f>
        <v>0.8452658582089553</v>
      </c>
    </row>
    <row r="55" spans="1:9" ht="12.75">
      <c r="A55" t="s">
        <v>56</v>
      </c>
      <c r="D55" s="1"/>
      <c r="F55" s="1"/>
      <c r="G55">
        <v>1.095</v>
      </c>
      <c r="I55" s="1"/>
    </row>
    <row r="56" spans="1:20" ht="12.75">
      <c r="A56" t="s">
        <v>70</v>
      </c>
      <c r="C56">
        <v>642.5</v>
      </c>
      <c r="D56" s="1">
        <f t="shared" si="2"/>
        <v>1.027237354085603</v>
      </c>
      <c r="F56" s="1"/>
      <c r="G56">
        <v>1.04</v>
      </c>
      <c r="H56">
        <v>84</v>
      </c>
      <c r="I56" s="1">
        <f>800/(H56+560)</f>
        <v>1.2422360248447204</v>
      </c>
      <c r="P56">
        <f t="shared" si="1"/>
        <v>1.0124242424242424</v>
      </c>
      <c r="R56">
        <f>G56/I56</f>
        <v>0.8372</v>
      </c>
      <c r="T56">
        <f>D56/I56</f>
        <v>0.8269260700389105</v>
      </c>
    </row>
    <row r="57" spans="1:12" ht="12.75">
      <c r="A57" t="s">
        <v>57</v>
      </c>
      <c r="B57">
        <v>1.47</v>
      </c>
      <c r="D57" s="1"/>
      <c r="F57" s="1"/>
      <c r="G57">
        <v>1.156</v>
      </c>
      <c r="I57" s="1"/>
      <c r="L57">
        <f t="shared" si="0"/>
        <v>1.2716262975778547</v>
      </c>
    </row>
    <row r="58" spans="1:16" ht="12.75">
      <c r="A58" t="s">
        <v>58</v>
      </c>
      <c r="C58">
        <v>587.7</v>
      </c>
      <c r="D58" s="1">
        <f t="shared" si="2"/>
        <v>1.1230219499744767</v>
      </c>
      <c r="F58" s="1"/>
      <c r="G58">
        <v>1.1</v>
      </c>
      <c r="I58" s="1"/>
      <c r="P58">
        <f t="shared" si="1"/>
        <v>0.9795000000000001</v>
      </c>
    </row>
    <row r="59" spans="1:18" ht="12.75">
      <c r="A59" t="s">
        <v>59</v>
      </c>
      <c r="B59">
        <v>1.27</v>
      </c>
      <c r="D59" s="1"/>
      <c r="F59" s="1"/>
      <c r="G59">
        <v>1.018</v>
      </c>
      <c r="H59">
        <v>102</v>
      </c>
      <c r="I59" s="1">
        <f>800/(H59+560)</f>
        <v>1.2084592145015105</v>
      </c>
      <c r="L59">
        <f t="shared" si="0"/>
        <v>1.2475442043222005</v>
      </c>
      <c r="O59">
        <f>B59/I59</f>
        <v>1.050925</v>
      </c>
      <c r="R59">
        <f>G59/I59</f>
        <v>0.8423950000000001</v>
      </c>
    </row>
    <row r="60" spans="1:20" ht="12.75">
      <c r="A60" t="s">
        <v>60</v>
      </c>
      <c r="C60">
        <v>601.2</v>
      </c>
      <c r="D60" s="1">
        <f t="shared" si="2"/>
        <v>1.0978043912175648</v>
      </c>
      <c r="F60" s="1"/>
      <c r="G60">
        <v>1.091</v>
      </c>
      <c r="H60">
        <v>54</v>
      </c>
      <c r="I60" s="1">
        <f>800/(H60+560)</f>
        <v>1.3029315960912051</v>
      </c>
      <c r="P60">
        <f t="shared" si="1"/>
        <v>0.9938018181818182</v>
      </c>
      <c r="R60">
        <f>G60/I60</f>
        <v>0.8373425</v>
      </c>
      <c r="T60">
        <f>D60/I60</f>
        <v>0.842564870259481</v>
      </c>
    </row>
    <row r="61" spans="1:21" ht="12.75">
      <c r="A61" t="s">
        <v>61</v>
      </c>
      <c r="B61">
        <v>1.36</v>
      </c>
      <c r="C61">
        <v>593</v>
      </c>
      <c r="D61" s="1">
        <f t="shared" si="2"/>
        <v>1.1129848229342327</v>
      </c>
      <c r="E61">
        <v>593</v>
      </c>
      <c r="F61" s="1">
        <f>660/E61</f>
        <v>1.1129848229342327</v>
      </c>
      <c r="G61">
        <v>1.094</v>
      </c>
      <c r="H61" s="2">
        <v>42</v>
      </c>
      <c r="I61" s="1">
        <f>800/(H61+560)</f>
        <v>1.3289036544850499</v>
      </c>
      <c r="L61">
        <f t="shared" si="0"/>
        <v>1.243144424131627</v>
      </c>
      <c r="M61">
        <f>B61/D61</f>
        <v>1.221939393939394</v>
      </c>
      <c r="N61">
        <f>B61/F61</f>
        <v>1.221939393939394</v>
      </c>
      <c r="O61">
        <f>B61/I61</f>
        <v>1.0234</v>
      </c>
      <c r="P61">
        <f t="shared" si="1"/>
        <v>0.9829424242424243</v>
      </c>
      <c r="Q61">
        <f>G61/F61</f>
        <v>0.9829424242424243</v>
      </c>
      <c r="R61">
        <f>G61/I61</f>
        <v>0.823235</v>
      </c>
      <c r="S61">
        <f>D61/F61</f>
        <v>1</v>
      </c>
      <c r="T61">
        <f>D61/I61</f>
        <v>0.8375210792580101</v>
      </c>
      <c r="U61">
        <f>F61/I61</f>
        <v>0.8375210792580101</v>
      </c>
    </row>
    <row r="62" spans="1:16" ht="12.75">
      <c r="A62" t="s">
        <v>62</v>
      </c>
      <c r="C62">
        <v>694</v>
      </c>
      <c r="D62" s="1">
        <f t="shared" si="2"/>
        <v>0.9510086455331412</v>
      </c>
      <c r="F62" s="1"/>
      <c r="G62">
        <v>0.95</v>
      </c>
      <c r="I62" s="1"/>
      <c r="P62">
        <f t="shared" si="1"/>
        <v>0.9989393939393939</v>
      </c>
    </row>
    <row r="63" spans="1:12" ht="12.75">
      <c r="A63" t="s">
        <v>67</v>
      </c>
      <c r="B63">
        <v>1.35</v>
      </c>
      <c r="D63" s="1"/>
      <c r="F63" s="1"/>
      <c r="G63">
        <v>1.083</v>
      </c>
      <c r="I63" s="1"/>
      <c r="L63">
        <f t="shared" si="0"/>
        <v>1.2465373961218837</v>
      </c>
    </row>
    <row r="64" spans="1:20" ht="12.75">
      <c r="A64" t="s">
        <v>64</v>
      </c>
      <c r="B64">
        <v>1.14</v>
      </c>
      <c r="C64">
        <v>703.5</v>
      </c>
      <c r="D64" s="1">
        <f t="shared" si="2"/>
        <v>0.9381663113006397</v>
      </c>
      <c r="F64" s="1"/>
      <c r="G64">
        <v>0.925</v>
      </c>
      <c r="H64">
        <v>144</v>
      </c>
      <c r="I64" s="1">
        <f>800/(H64+560)</f>
        <v>1.1363636363636365</v>
      </c>
      <c r="L64">
        <f t="shared" si="0"/>
        <v>1.2324324324324323</v>
      </c>
      <c r="M64">
        <f>B64/D64</f>
        <v>1.2151363636363635</v>
      </c>
      <c r="O64">
        <f>B64/I64</f>
        <v>1.0031999999999999</v>
      </c>
      <c r="P64">
        <f t="shared" si="1"/>
        <v>0.9859659090909091</v>
      </c>
      <c r="R64">
        <f>G64/I64</f>
        <v>0.814</v>
      </c>
      <c r="T64">
        <f>D64/I64</f>
        <v>0.8255863539445628</v>
      </c>
    </row>
    <row r="65" spans="1:16" ht="12.75">
      <c r="A65" t="s">
        <v>63</v>
      </c>
      <c r="C65">
        <v>681</v>
      </c>
      <c r="D65" s="1">
        <f t="shared" si="2"/>
        <v>0.9691629955947136</v>
      </c>
      <c r="F65" s="1"/>
      <c r="G65">
        <v>0.96</v>
      </c>
      <c r="I65" s="1"/>
      <c r="P65">
        <f t="shared" si="1"/>
        <v>0.9905454545454545</v>
      </c>
    </row>
    <row r="66" spans="1:16" ht="12.75">
      <c r="A66" t="s">
        <v>65</v>
      </c>
      <c r="C66">
        <v>648</v>
      </c>
      <c r="D66" s="1">
        <f t="shared" si="2"/>
        <v>1.0185185185185186</v>
      </c>
      <c r="F66" s="1"/>
      <c r="G66">
        <v>0.989</v>
      </c>
      <c r="I66" s="1"/>
      <c r="P66">
        <f t="shared" si="1"/>
        <v>0.9710181818181818</v>
      </c>
    </row>
    <row r="67" spans="1:16" ht="12.75">
      <c r="A67" t="s">
        <v>66</v>
      </c>
      <c r="B67">
        <v>1.38</v>
      </c>
      <c r="C67">
        <v>590</v>
      </c>
      <c r="D67" s="1">
        <f t="shared" si="2"/>
        <v>1.11864406779661</v>
      </c>
      <c r="F67" s="1"/>
      <c r="G67">
        <v>1.094</v>
      </c>
      <c r="I67" s="1"/>
      <c r="L67">
        <f t="shared" si="0"/>
        <v>1.2614259597806214</v>
      </c>
      <c r="M67">
        <f>B67/D67</f>
        <v>1.2336363636363636</v>
      </c>
      <c r="P67">
        <f t="shared" si="1"/>
        <v>0.9779696969696972</v>
      </c>
    </row>
    <row r="68" spans="1:12" ht="12.75">
      <c r="A68" t="s">
        <v>68</v>
      </c>
      <c r="B68">
        <v>1.24</v>
      </c>
      <c r="D68" s="1"/>
      <c r="F68" s="1"/>
      <c r="G68">
        <v>0.995</v>
      </c>
      <c r="I68" s="1"/>
      <c r="L68">
        <f aca="true" t="shared" si="6" ref="L68:L91">B68/G68</f>
        <v>1.2462311557788945</v>
      </c>
    </row>
    <row r="69" spans="1:16" ht="12.75">
      <c r="A69" t="s">
        <v>71</v>
      </c>
      <c r="C69">
        <v>653.2</v>
      </c>
      <c r="D69" s="1">
        <f aca="true" t="shared" si="7" ref="D69:D91">660/C69</f>
        <v>1.0104102878138395</v>
      </c>
      <c r="F69" s="1"/>
      <c r="G69">
        <v>0.997</v>
      </c>
      <c r="I69" s="1"/>
      <c r="P69">
        <f aca="true" t="shared" si="8" ref="P69:P91">G69/D69</f>
        <v>0.9867278787878789</v>
      </c>
    </row>
    <row r="70" spans="1:17" ht="12.75">
      <c r="A70" t="s">
        <v>69</v>
      </c>
      <c r="D70" s="1"/>
      <c r="E70">
        <v>659.3</v>
      </c>
      <c r="F70" s="1">
        <f>660/E70</f>
        <v>1.0010617321401487</v>
      </c>
      <c r="G70">
        <v>1</v>
      </c>
      <c r="I70" s="1"/>
      <c r="Q70">
        <f>G70/F70</f>
        <v>0.9989393939393939</v>
      </c>
    </row>
    <row r="71" spans="1:9" ht="12.75">
      <c r="A71" t="s">
        <v>72</v>
      </c>
      <c r="D71" s="1"/>
      <c r="F71" s="1"/>
      <c r="I71" s="1"/>
    </row>
    <row r="72" spans="1:17" ht="12.75">
      <c r="A72" t="s">
        <v>73</v>
      </c>
      <c r="D72" s="1"/>
      <c r="E72">
        <v>557.6</v>
      </c>
      <c r="F72" s="1">
        <f>660/E72</f>
        <v>1.1836441893830703</v>
      </c>
      <c r="G72">
        <v>1.163</v>
      </c>
      <c r="I72" s="1"/>
      <c r="Q72">
        <f>G72/F72</f>
        <v>0.9825587878787879</v>
      </c>
    </row>
    <row r="73" spans="1:21" ht="12.75">
      <c r="A73" t="s">
        <v>74</v>
      </c>
      <c r="B73">
        <v>1.19</v>
      </c>
      <c r="D73" s="1"/>
      <c r="E73">
        <v>663</v>
      </c>
      <c r="F73" s="1">
        <f>660/E73</f>
        <v>0.995475113122172</v>
      </c>
      <c r="G73">
        <v>0.96</v>
      </c>
      <c r="H73">
        <v>120</v>
      </c>
      <c r="I73" s="1">
        <f>800/(H73+560)</f>
        <v>1.1764705882352942</v>
      </c>
      <c r="L73">
        <f t="shared" si="6"/>
        <v>1.2395833333333333</v>
      </c>
      <c r="N73">
        <f>B73/F73</f>
        <v>1.1954090909090909</v>
      </c>
      <c r="O73">
        <f>B73/I73</f>
        <v>1.0114999999999998</v>
      </c>
      <c r="Q73">
        <f>G73/F73</f>
        <v>0.9643636363636363</v>
      </c>
      <c r="R73">
        <f>G73/I73</f>
        <v>0.816</v>
      </c>
      <c r="U73">
        <f>F73/I73</f>
        <v>0.8461538461538461</v>
      </c>
    </row>
    <row r="74" spans="1:20" ht="12.75">
      <c r="A74" t="s">
        <v>75</v>
      </c>
      <c r="B74">
        <v>1.32</v>
      </c>
      <c r="C74">
        <v>595.6</v>
      </c>
      <c r="D74" s="1">
        <f t="shared" si="7"/>
        <v>1.1081262592343855</v>
      </c>
      <c r="F74" s="1"/>
      <c r="G74">
        <v>1.07</v>
      </c>
      <c r="H74">
        <v>42</v>
      </c>
      <c r="I74" s="1">
        <f>800/(H74+560)</f>
        <v>1.3289036544850499</v>
      </c>
      <c r="L74">
        <f t="shared" si="6"/>
        <v>1.233644859813084</v>
      </c>
      <c r="M74">
        <f>B74/D74</f>
        <v>1.1912</v>
      </c>
      <c r="O74">
        <f>B74/I74</f>
        <v>0.9933</v>
      </c>
      <c r="P74">
        <f t="shared" si="8"/>
        <v>0.9655939393939394</v>
      </c>
      <c r="R74">
        <f>G74/I74</f>
        <v>0.805175</v>
      </c>
      <c r="T74">
        <f>D74/I74</f>
        <v>0.833865010073875</v>
      </c>
    </row>
    <row r="75" spans="1:12" ht="12.75">
      <c r="A75" t="s">
        <v>76</v>
      </c>
      <c r="B75">
        <v>1.17</v>
      </c>
      <c r="D75" s="1"/>
      <c r="F75" s="1"/>
      <c r="G75">
        <v>0.943</v>
      </c>
      <c r="I75" s="1"/>
      <c r="L75">
        <f t="shared" si="6"/>
        <v>1.2407211028632026</v>
      </c>
    </row>
    <row r="76" spans="1:16" ht="12.75">
      <c r="A76" t="s">
        <v>77</v>
      </c>
      <c r="B76">
        <v>1.24</v>
      </c>
      <c r="C76">
        <v>662</v>
      </c>
      <c r="D76" s="1">
        <f t="shared" si="7"/>
        <v>0.9969788519637462</v>
      </c>
      <c r="F76" s="1"/>
      <c r="G76">
        <v>0.992</v>
      </c>
      <c r="I76" s="1"/>
      <c r="L76">
        <f t="shared" si="6"/>
        <v>1.25</v>
      </c>
      <c r="M76">
        <f>B76/D76</f>
        <v>1.2437575757575756</v>
      </c>
      <c r="P76">
        <f t="shared" si="8"/>
        <v>0.9950060606060606</v>
      </c>
    </row>
    <row r="77" spans="1:16" ht="12.75">
      <c r="A77" t="s">
        <v>78</v>
      </c>
      <c r="C77">
        <v>643</v>
      </c>
      <c r="D77" s="1">
        <f t="shared" si="7"/>
        <v>1.026438569206843</v>
      </c>
      <c r="F77" s="1"/>
      <c r="G77">
        <v>1.006</v>
      </c>
      <c r="I77" s="1"/>
      <c r="P77">
        <f t="shared" si="8"/>
        <v>0.9800878787878787</v>
      </c>
    </row>
    <row r="78" spans="1:16" ht="12.75">
      <c r="A78" t="s">
        <v>90</v>
      </c>
      <c r="B78">
        <v>1.34</v>
      </c>
      <c r="C78">
        <v>606</v>
      </c>
      <c r="D78" s="1">
        <f t="shared" si="7"/>
        <v>1.0891089108910892</v>
      </c>
      <c r="F78" s="1"/>
      <c r="G78">
        <v>1.055</v>
      </c>
      <c r="I78" s="1"/>
      <c r="L78">
        <f t="shared" si="6"/>
        <v>1.270142180094787</v>
      </c>
      <c r="M78">
        <f>B78/D78</f>
        <v>1.2303636363636363</v>
      </c>
      <c r="P78">
        <f t="shared" si="8"/>
        <v>0.9686818181818181</v>
      </c>
    </row>
    <row r="79" spans="1:16" ht="12.75">
      <c r="A79" t="s">
        <v>79</v>
      </c>
      <c r="C79">
        <v>660</v>
      </c>
      <c r="D79" s="1">
        <f t="shared" si="7"/>
        <v>1</v>
      </c>
      <c r="F79" s="1"/>
      <c r="G79">
        <v>1.03</v>
      </c>
      <c r="I79" s="1"/>
      <c r="P79">
        <f t="shared" si="8"/>
        <v>1.03</v>
      </c>
    </row>
    <row r="80" spans="1:16" ht="12.75">
      <c r="A80" t="s">
        <v>80</v>
      </c>
      <c r="B80">
        <v>1.29</v>
      </c>
      <c r="C80">
        <v>640</v>
      </c>
      <c r="D80" s="1">
        <f t="shared" si="7"/>
        <v>1.03125</v>
      </c>
      <c r="F80" s="1"/>
      <c r="G80">
        <v>1.029</v>
      </c>
      <c r="I80" s="1"/>
      <c r="L80">
        <f t="shared" si="6"/>
        <v>1.2536443148688048</v>
      </c>
      <c r="M80">
        <f>B80/D80</f>
        <v>1.250909090909091</v>
      </c>
      <c r="P80">
        <f t="shared" si="8"/>
        <v>0.9978181818181817</v>
      </c>
    </row>
    <row r="81" spans="1:18" ht="12.75">
      <c r="A81" t="s">
        <v>81</v>
      </c>
      <c r="D81" s="1"/>
      <c r="F81" s="1"/>
      <c r="G81">
        <v>1.05</v>
      </c>
      <c r="H81">
        <v>72</v>
      </c>
      <c r="I81" s="1">
        <f>800/(H81+560)</f>
        <v>1.2658227848101267</v>
      </c>
      <c r="R81">
        <f>G81/I81</f>
        <v>0.8295</v>
      </c>
    </row>
    <row r="82" spans="1:16" ht="12.75">
      <c r="A82" t="s">
        <v>82</v>
      </c>
      <c r="B82">
        <v>1.28</v>
      </c>
      <c r="C82">
        <v>637.9</v>
      </c>
      <c r="D82" s="1">
        <f t="shared" si="7"/>
        <v>1.0346449286722057</v>
      </c>
      <c r="F82" s="1"/>
      <c r="G82">
        <v>1.039</v>
      </c>
      <c r="I82" s="1"/>
      <c r="L82">
        <f t="shared" si="6"/>
        <v>1.2319538017324352</v>
      </c>
      <c r="M82">
        <f>B82/D82</f>
        <v>1.237139393939394</v>
      </c>
      <c r="P82">
        <f t="shared" si="8"/>
        <v>1.0042092424242424</v>
      </c>
    </row>
    <row r="83" spans="1:16" ht="12.75">
      <c r="A83" t="s">
        <v>83</v>
      </c>
      <c r="C83">
        <v>595.6</v>
      </c>
      <c r="D83" s="1">
        <f t="shared" si="7"/>
        <v>1.1081262592343855</v>
      </c>
      <c r="F83" s="1"/>
      <c r="G83">
        <v>1.066</v>
      </c>
      <c r="I83" s="1"/>
      <c r="P83">
        <f t="shared" si="8"/>
        <v>0.9619842424242425</v>
      </c>
    </row>
    <row r="84" spans="1:16" ht="12.75">
      <c r="A84" t="s">
        <v>84</v>
      </c>
      <c r="B84">
        <v>1.32</v>
      </c>
      <c r="C84">
        <v>616</v>
      </c>
      <c r="D84" s="1">
        <f t="shared" si="7"/>
        <v>1.0714285714285714</v>
      </c>
      <c r="F84" s="1"/>
      <c r="G84">
        <v>1.06</v>
      </c>
      <c r="I84" s="1"/>
      <c r="L84">
        <f t="shared" si="6"/>
        <v>1.2452830188679245</v>
      </c>
      <c r="M84">
        <f>B84/D84</f>
        <v>1.232</v>
      </c>
      <c r="P84">
        <f t="shared" si="8"/>
        <v>0.9893333333333334</v>
      </c>
    </row>
    <row r="85" spans="1:16" ht="12.75">
      <c r="A85" t="s">
        <v>85</v>
      </c>
      <c r="C85">
        <v>592</v>
      </c>
      <c r="D85" s="1">
        <f t="shared" si="7"/>
        <v>1.114864864864865</v>
      </c>
      <c r="F85" s="1"/>
      <c r="G85">
        <v>1.1</v>
      </c>
      <c r="I85" s="1"/>
      <c r="P85">
        <f t="shared" si="8"/>
        <v>0.9866666666666667</v>
      </c>
    </row>
    <row r="86" spans="1:18" ht="12.75">
      <c r="A86" t="s">
        <v>86</v>
      </c>
      <c r="B86">
        <v>1.36</v>
      </c>
      <c r="D86" s="1"/>
      <c r="F86" s="1"/>
      <c r="G86">
        <v>1.1</v>
      </c>
      <c r="H86">
        <v>36</v>
      </c>
      <c r="I86" s="1">
        <f>800/(H86+560)</f>
        <v>1.342281879194631</v>
      </c>
      <c r="L86">
        <f t="shared" si="6"/>
        <v>1.2363636363636363</v>
      </c>
      <c r="O86">
        <f>B86/I86</f>
        <v>1.0132</v>
      </c>
      <c r="R86">
        <f>G86/I86</f>
        <v>0.8195</v>
      </c>
    </row>
    <row r="87" spans="1:17" ht="12.75">
      <c r="A87" t="s">
        <v>87</v>
      </c>
      <c r="D87" s="1"/>
      <c r="E87">
        <v>556.1</v>
      </c>
      <c r="F87" s="1">
        <f>660/E87</f>
        <v>1.1868368998381587</v>
      </c>
      <c r="G87">
        <v>1.157</v>
      </c>
      <c r="I87" s="1"/>
      <c r="Q87">
        <f>G87/F87</f>
        <v>0.9748601515151515</v>
      </c>
    </row>
    <row r="88" spans="1:12" ht="12.75">
      <c r="A88" t="s">
        <v>88</v>
      </c>
      <c r="B88">
        <v>1.4</v>
      </c>
      <c r="D88" s="1"/>
      <c r="F88" s="1"/>
      <c r="G88">
        <v>1.14</v>
      </c>
      <c r="I88" s="1"/>
      <c r="L88">
        <f t="shared" si="6"/>
        <v>1.2280701754385965</v>
      </c>
    </row>
    <row r="89" spans="1:13" ht="12.75">
      <c r="A89" t="s">
        <v>89</v>
      </c>
      <c r="B89">
        <v>1.14</v>
      </c>
      <c r="C89">
        <v>710.8</v>
      </c>
      <c r="D89" s="1">
        <f t="shared" si="7"/>
        <v>0.9285312324141812</v>
      </c>
      <c r="F89" s="1"/>
      <c r="I89" s="1"/>
      <c r="M89">
        <f>B89/D89</f>
        <v>1.2277454545454545</v>
      </c>
    </row>
    <row r="90" spans="1:12" ht="12.75">
      <c r="A90" t="s">
        <v>92</v>
      </c>
      <c r="B90">
        <v>1.14</v>
      </c>
      <c r="D90" s="1"/>
      <c r="F90" s="1"/>
      <c r="G90">
        <v>0.918</v>
      </c>
      <c r="I90" s="1"/>
      <c r="L90">
        <f t="shared" si="6"/>
        <v>1.241830065359477</v>
      </c>
    </row>
    <row r="91" spans="1:21" ht="12.75">
      <c r="A91" t="s">
        <v>91</v>
      </c>
      <c r="B91">
        <v>1.25</v>
      </c>
      <c r="C91">
        <v>643.7</v>
      </c>
      <c r="D91" s="1">
        <f t="shared" si="7"/>
        <v>1.0253223551343793</v>
      </c>
      <c r="E91">
        <v>638</v>
      </c>
      <c r="F91" s="1">
        <f>660/E91</f>
        <v>1.0344827586206897</v>
      </c>
      <c r="G91">
        <v>0.99</v>
      </c>
      <c r="H91" s="2">
        <v>114</v>
      </c>
      <c r="I91" s="1">
        <f>800/(H91+560)</f>
        <v>1.1869436201780414</v>
      </c>
      <c r="L91" s="3">
        <f t="shared" si="6"/>
        <v>1.2626262626262625</v>
      </c>
      <c r="M91" s="3">
        <f>B91/D91</f>
        <v>1.219128787878788</v>
      </c>
      <c r="N91" s="3">
        <f>B91/F91</f>
        <v>1.2083333333333333</v>
      </c>
      <c r="O91" s="3">
        <f>B91/I91</f>
        <v>1.053125</v>
      </c>
      <c r="P91" s="3">
        <f t="shared" si="8"/>
        <v>0.96555</v>
      </c>
      <c r="Q91" s="3">
        <f>G91/F91</f>
        <v>0.957</v>
      </c>
      <c r="R91" s="3">
        <f>G91/I91</f>
        <v>0.834075</v>
      </c>
      <c r="S91" s="3">
        <f>D91/F91</f>
        <v>0.9911449432965665</v>
      </c>
      <c r="T91" s="3">
        <f>D91/I91</f>
        <v>0.8638340842007146</v>
      </c>
      <c r="U91" s="3">
        <f>F91/I91</f>
        <v>0.8715517241379311</v>
      </c>
    </row>
    <row r="93" spans="12:21" ht="12.75">
      <c r="L93" t="s">
        <v>98</v>
      </c>
      <c r="M93" t="s">
        <v>99</v>
      </c>
      <c r="N93" t="s">
        <v>100</v>
      </c>
      <c r="O93" t="s">
        <v>101</v>
      </c>
      <c r="P93" t="s">
        <v>102</v>
      </c>
      <c r="Q93" t="s">
        <v>103</v>
      </c>
      <c r="R93" t="s">
        <v>104</v>
      </c>
      <c r="S93" t="s">
        <v>105</v>
      </c>
      <c r="T93" t="s">
        <v>106</v>
      </c>
      <c r="U93" t="s">
        <v>107</v>
      </c>
    </row>
    <row r="94" spans="10:21" ht="12.75">
      <c r="J94" t="s">
        <v>109</v>
      </c>
      <c r="L94" s="1">
        <f aca="true" t="shared" si="9" ref="L94:U94">AVERAGE(L3:L91)</f>
        <v>1.2498118645602354</v>
      </c>
      <c r="M94" s="1">
        <f t="shared" si="9"/>
        <v>1.231366622103387</v>
      </c>
      <c r="N94" s="1">
        <f t="shared" si="9"/>
        <v>1.214083143939394</v>
      </c>
      <c r="O94" s="1">
        <f t="shared" si="9"/>
        <v>1.0293425000000003</v>
      </c>
      <c r="P94" s="1">
        <f t="shared" si="9"/>
        <v>0.9837055482093663</v>
      </c>
      <c r="Q94" s="1">
        <f t="shared" si="9"/>
        <v>0.9734578787878788</v>
      </c>
      <c r="R94" s="1">
        <f t="shared" si="9"/>
        <v>0.8237263602941175</v>
      </c>
      <c r="S94" s="1">
        <f t="shared" si="9"/>
        <v>0.9949191211112548</v>
      </c>
      <c r="T94" s="1">
        <f t="shared" si="9"/>
        <v>0.8382178967444345</v>
      </c>
      <c r="U94" s="1">
        <f t="shared" si="9"/>
        <v>0.8504549645681764</v>
      </c>
    </row>
    <row r="95" spans="10:21" ht="12.75">
      <c r="J95" t="s">
        <v>113</v>
      </c>
      <c r="L95" s="1">
        <f aca="true" t="shared" si="10" ref="L95:U95">MEDIAN(L3:L91)</f>
        <v>1.2487899322362053</v>
      </c>
      <c r="M95" s="1">
        <f t="shared" si="10"/>
        <v>1.2334772727272727</v>
      </c>
      <c r="N95" s="1">
        <f t="shared" si="10"/>
        <v>1.216875</v>
      </c>
      <c r="O95" s="1">
        <f t="shared" si="10"/>
        <v>1.02845</v>
      </c>
      <c r="P95" s="1">
        <f t="shared" si="10"/>
        <v>0.984155303030303</v>
      </c>
      <c r="Q95" s="1">
        <f t="shared" si="10"/>
        <v>0.9724848484848484</v>
      </c>
      <c r="R95" s="1">
        <f t="shared" si="10"/>
        <v>0.821655625</v>
      </c>
      <c r="S95" s="1">
        <f t="shared" si="10"/>
        <v>0.9927431059506531</v>
      </c>
      <c r="T95" s="1">
        <f t="shared" si="10"/>
        <v>0.8324529168580616</v>
      </c>
      <c r="U95" s="1">
        <f t="shared" si="10"/>
        <v>0.8482394366197183</v>
      </c>
    </row>
    <row r="96" spans="10:21" ht="12.75">
      <c r="J96" t="s">
        <v>110</v>
      </c>
      <c r="L96" s="1">
        <f aca="true" t="shared" si="11" ref="L96:U96">MIN(L3:L91)</f>
        <v>1.2142857142857142</v>
      </c>
      <c r="M96" s="1">
        <f t="shared" si="11"/>
        <v>1.1751348484848485</v>
      </c>
      <c r="N96" s="1">
        <f t="shared" si="11"/>
        <v>1.1819136363636364</v>
      </c>
      <c r="O96" s="1">
        <f t="shared" si="11"/>
        <v>0.9933</v>
      </c>
      <c r="P96" s="1">
        <f t="shared" si="11"/>
        <v>0.9474409090909091</v>
      </c>
      <c r="Q96" s="1">
        <f t="shared" si="11"/>
        <v>0.9458181818181819</v>
      </c>
      <c r="R96" s="1">
        <f t="shared" si="11"/>
        <v>0.79728</v>
      </c>
      <c r="S96" s="1">
        <f t="shared" si="11"/>
        <v>0.9793510324483775</v>
      </c>
      <c r="T96" s="1">
        <f t="shared" si="11"/>
        <v>0.8072763390229547</v>
      </c>
      <c r="U96" s="1">
        <f t="shared" si="11"/>
        <v>0.8103766617429838</v>
      </c>
    </row>
    <row r="97" spans="10:21" ht="12.75">
      <c r="J97" t="s">
        <v>112</v>
      </c>
      <c r="L97" s="1">
        <f aca="true" t="shared" si="12" ref="L97:U97">L96/L94</f>
        <v>0.9715748015506145</v>
      </c>
      <c r="M97" s="1">
        <f t="shared" si="12"/>
        <v>0.9543338493920804</v>
      </c>
      <c r="N97" s="1">
        <f t="shared" si="12"/>
        <v>0.9735030440572829</v>
      </c>
      <c r="O97" s="1">
        <f t="shared" si="12"/>
        <v>0.9649849297002695</v>
      </c>
      <c r="P97" s="1">
        <f t="shared" si="12"/>
        <v>0.9631346603823984</v>
      </c>
      <c r="Q97" s="1">
        <f t="shared" si="12"/>
        <v>0.9716066842007453</v>
      </c>
      <c r="R97" s="1">
        <f t="shared" si="12"/>
        <v>0.9678942406496805</v>
      </c>
      <c r="S97" s="1">
        <f t="shared" si="12"/>
        <v>0.984352407816337</v>
      </c>
      <c r="T97" s="1">
        <f t="shared" si="12"/>
        <v>0.9630864983417151</v>
      </c>
      <c r="U97" s="1">
        <f t="shared" si="12"/>
        <v>0.9528742796562514</v>
      </c>
    </row>
    <row r="98" spans="10:21" ht="12.75">
      <c r="J98" t="s">
        <v>111</v>
      </c>
      <c r="L98" s="1">
        <f aca="true" t="shared" si="13" ref="L98:U98">MAX(L3:L91)</f>
        <v>1.2926391382405744</v>
      </c>
      <c r="M98" s="1">
        <f t="shared" si="13"/>
        <v>1.256230303030303</v>
      </c>
      <c r="N98" s="1">
        <f t="shared" si="13"/>
        <v>1.2514242424242423</v>
      </c>
      <c r="O98" s="1">
        <f t="shared" si="13"/>
        <v>1.0812499999999998</v>
      </c>
      <c r="P98" s="1">
        <f t="shared" si="13"/>
        <v>1.03</v>
      </c>
      <c r="Q98" s="1">
        <f t="shared" si="13"/>
        <v>0.9989393939393939</v>
      </c>
      <c r="R98" s="1">
        <f t="shared" si="13"/>
        <v>0.8797049999999998</v>
      </c>
      <c r="S98" s="1">
        <f t="shared" si="13"/>
        <v>1.0397904044539055</v>
      </c>
      <c r="T98" s="1">
        <f t="shared" si="13"/>
        <v>0.8886986301369864</v>
      </c>
      <c r="U98" s="1">
        <f t="shared" si="13"/>
        <v>0.8762254901960783</v>
      </c>
    </row>
    <row r="99" spans="10:21" ht="12.75">
      <c r="J99" t="s">
        <v>114</v>
      </c>
      <c r="L99" s="1">
        <f aca="true" t="shared" si="14" ref="L99:U99">L98/L94</f>
        <v>1.0342669764104122</v>
      </c>
      <c r="M99" s="1">
        <f t="shared" si="14"/>
        <v>1.0201919399800237</v>
      </c>
      <c r="N99" s="1">
        <f t="shared" si="14"/>
        <v>1.030756623770993</v>
      </c>
      <c r="O99" s="1">
        <f t="shared" si="14"/>
        <v>1.0504278216434273</v>
      </c>
      <c r="P99" s="1">
        <f t="shared" si="14"/>
        <v>1.047061289706969</v>
      </c>
      <c r="Q99" s="1">
        <f t="shared" si="14"/>
        <v>1.0261762893975894</v>
      </c>
      <c r="R99" s="1">
        <f t="shared" si="14"/>
        <v>1.0679578102683212</v>
      </c>
      <c r="S99" s="1">
        <f t="shared" si="14"/>
        <v>1.0451004331814757</v>
      </c>
      <c r="T99" s="1">
        <f t="shared" si="14"/>
        <v>1.0602238792426344</v>
      </c>
      <c r="U99" s="1">
        <f t="shared" si="14"/>
        <v>1.0303020462006323</v>
      </c>
    </row>
    <row r="100" spans="10:21" ht="12.75">
      <c r="J100" t="s">
        <v>108</v>
      </c>
      <c r="L100" s="4">
        <f aca="true" t="shared" si="15" ref="L100:U100">100*STDEV(L4:L91)</f>
        <v>1.711734732364863</v>
      </c>
      <c r="M100" s="4">
        <f t="shared" si="15"/>
        <v>1.665663730931211</v>
      </c>
      <c r="N100" s="4">
        <f t="shared" si="15"/>
        <v>1.8961200382610133</v>
      </c>
      <c r="O100" s="4">
        <f t="shared" si="15"/>
        <v>2.1380182424872647</v>
      </c>
      <c r="P100" s="4">
        <f t="shared" si="15"/>
        <v>1.4906612091008757</v>
      </c>
      <c r="Q100" s="4">
        <f t="shared" si="15"/>
        <v>1.638681845593413</v>
      </c>
      <c r="R100" s="4">
        <f t="shared" si="15"/>
        <v>1.6346207604980365</v>
      </c>
      <c r="S100" s="4">
        <f t="shared" si="15"/>
        <v>1.6475170088651083</v>
      </c>
      <c r="T100" s="4">
        <f t="shared" si="15"/>
        <v>1.8790927744614623</v>
      </c>
      <c r="U100" s="4">
        <f t="shared" si="15"/>
        <v>1.9928083999100965</v>
      </c>
    </row>
  </sheetData>
  <hyperlinks>
    <hyperlink ref="C1" r:id="rId1" display="per_lindell@bredband.net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Pelle Lindell</dc:creator>
  <cp:keywords/>
  <dc:description/>
  <cp:lastModifiedBy>Pelle Lindell</cp:lastModifiedBy>
  <dcterms:created xsi:type="dcterms:W3CDTF">2007-02-03T12:35:16Z</dcterms:created>
  <dcterms:modified xsi:type="dcterms:W3CDTF">2007-02-09T07:09:14Z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